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SaaS棚卸し表" sheetId="2" state="visible" r:id="rId2"/>
    <sheet xmlns:r="http://schemas.openxmlformats.org/officeDocument/2006/relationships" name="選択肢" sheetId="3" state="visible" r:id="rId3"/>
  </sheets>
  <definedNames>
    <definedName name="用途">選択肢!$A$2:$A$20</definedName>
    <definedName name="課金単位">選択肢!$B$2:$B$10</definedName>
    <definedName name="周期">選択肢!$C$2:$C$10</definedName>
    <definedName name="通貨">選択肢!$D$2:$D$10</definedName>
    <definedName name="自動更新">選択肢!$E$2:$E$6</definedName>
    <definedName name="予告単位">選択肢!$F$2:$F$4</definedName>
    <definedName name="支払方法">選択肢!$G$2:$G$10</definedName>
    <definedName name="管理者状態">選択肢!$H$2:$H$6</definedName>
    <definedName name="書出可否">選択肢!$I$2:$I$6</definedName>
    <definedName name="解約手続">選択肢!$J$2:$J$6</definedName>
    <definedName name="_xlnm._FilterDatabase" localSheetId="1" hidden="1">'SaaS棚卸し表'!$A$3:$AM$103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&quot; 件&quot;"/>
    <numFmt numFmtId="166" formatCode="#,##0&quot; 円&quot;"/>
    <numFmt numFmtId="167" formatCode="#,##0&quot; 円／月&quot;"/>
    <numFmt numFmtId="168" formatCode="0.0&quot;%&quot;"/>
  </numFmts>
  <fonts count="16">
    <font>
      <name val="Calibri"/>
      <family val="2"/>
      <color theme="1"/>
      <sz val="11"/>
      <scheme val="minor"/>
    </font>
    <font>
      <name val="Meiryo"/>
      <b val="1"/>
      <color rgb="0033475B"/>
      <sz val="18"/>
    </font>
    <font>
      <name val="Meiryo"/>
      <color rgb="00333333"/>
      <sz val="10.5"/>
    </font>
    <font>
      <name val="Meiryo"/>
      <b val="1"/>
      <color rgb="0033475B"/>
      <sz val="12"/>
    </font>
    <font>
      <name val="Meiryo"/>
      <b val="1"/>
      <color rgb="0033475B"/>
      <sz val="14"/>
    </font>
    <font>
      <name val="Meiryo"/>
      <b val="1"/>
      <color rgb="00000000"/>
      <sz val="10"/>
    </font>
    <font>
      <name val="Meiryo"/>
      <color rgb="00000000"/>
      <sz val="10"/>
    </font>
    <font>
      <name val="Meiryo"/>
      <color rgb="00595959"/>
      <sz val="9.5"/>
    </font>
    <font>
      <name val="Meiryo"/>
      <b val="1"/>
      <color rgb="00333333"/>
      <sz val="10"/>
    </font>
    <font>
      <name val="Meiryo"/>
      <b val="1"/>
      <color rgb="00FFFFFF"/>
      <sz val="10"/>
    </font>
    <font>
      <name val="Meiryo"/>
      <b val="1"/>
      <color rgb="0033475B"/>
      <sz val="16"/>
    </font>
    <font>
      <name val="Meiryo"/>
      <color rgb="00000000"/>
      <sz val="10.5"/>
    </font>
    <font>
      <name val="Meiryo"/>
      <b val="1"/>
      <color rgb="00000000"/>
      <sz val="11"/>
    </font>
    <font>
      <name val="Meiryo"/>
      <b val="1"/>
      <color rgb="00000000"/>
      <sz val="18"/>
    </font>
    <font>
      <name val="Meiryo"/>
      <b val="1"/>
      <color rgb="00A61C00"/>
      <sz val="18"/>
    </font>
    <font>
      <name val="Meiryo"/>
      <color rgb="00595959"/>
      <sz val="9"/>
    </font>
  </fonts>
  <fills count="10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E8F3EC"/>
      </patternFill>
    </fill>
    <fill>
      <patternFill patternType="solid">
        <fgColor rgb="00FDF1E0"/>
      </patternFill>
    </fill>
    <fill>
      <patternFill patternType="solid">
        <fgColor rgb="00F7E8EC"/>
      </patternFill>
    </fill>
    <fill>
      <patternFill patternType="solid">
        <fgColor rgb="00F0EDF7"/>
      </patternFill>
    </fill>
    <fill>
      <patternFill patternType="solid">
        <fgColor rgb="00EFEFEF"/>
      </patternFill>
    </fill>
    <fill>
      <patternFill patternType="solid">
        <fgColor rgb="0033475B"/>
      </patternFill>
    </fill>
    <fill>
      <patternFill patternType="solid">
        <fgColor rgb="00F2F2F2"/>
      </patternFill>
    </fill>
  </fills>
  <borders count="9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medium">
        <color rgb="008C8C8C"/>
      </left>
      <right style="medium">
        <color rgb="008C8C8C"/>
      </right>
      <top style="medium">
        <color rgb="008C8C8C"/>
      </top>
      <bottom style="thin">
        <color rgb="00D9D9D9"/>
      </bottom>
    </border>
    <border>
      <left style="medium">
        <color rgb="008C8C8C"/>
      </left>
      <right style="medium">
        <color rgb="008C8C8C"/>
      </right>
      <top style="thin">
        <color rgb="00D9D9D9"/>
      </top>
      <bottom style="thin">
        <color rgb="00D9D9D9"/>
      </bottom>
    </border>
    <border>
      <left style="medium">
        <color rgb="008C8C8C"/>
      </left>
      <right style="medium">
        <color rgb="008C8C8C"/>
      </right>
      <top style="thin">
        <color rgb="00D9D9D9"/>
      </top>
      <bottom style="medium">
        <color rgb="008C8C8C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164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8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8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8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8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8" fillId="7" borderId="1" applyAlignment="1" pivotButton="0" quotePrefix="0" xfId="0">
      <alignment horizontal="center" vertical="center"/>
    </xf>
    <xf numFmtId="0" fontId="0" fillId="7" borderId="1" pivotButton="0" quotePrefix="0" xfId="0"/>
    <xf numFmtId="0" fontId="9" fillId="8" borderId="1" applyAlignment="1" pivotButton="0" quotePrefix="0" xfId="0">
      <alignment horizontal="center" vertical="center" wrapText="1"/>
    </xf>
    <xf numFmtId="0" fontId="9" fillId="8" borderId="2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/>
    </xf>
    <xf numFmtId="0" fontId="6" fillId="0" borderId="1" applyProtection="1" pivotButton="0" quotePrefix="0" xfId="0">
      <protection locked="0" hidden="0"/>
    </xf>
    <xf numFmtId="0" fontId="6" fillId="0" borderId="1" applyAlignment="1" applyProtection="1" pivotButton="0" quotePrefix="0" xfId="0">
      <alignment horizontal="center"/>
      <protection locked="0" hidden="0"/>
    </xf>
    <xf numFmtId="3" fontId="6" fillId="0" borderId="1" applyProtection="1" pivotButton="0" quotePrefix="0" xfId="0">
      <protection locked="0" hidden="0"/>
    </xf>
    <xf numFmtId="3" fontId="6" fillId="9" borderId="1" pivotButton="0" quotePrefix="0" xfId="0"/>
    <xf numFmtId="4" fontId="6" fillId="0" borderId="1" applyProtection="1" pivotButton="0" quotePrefix="0" xfId="0">
      <protection locked="0" hidden="0"/>
    </xf>
    <xf numFmtId="3" fontId="5" fillId="9" borderId="3" pivotButton="0" quotePrefix="0" xfId="0"/>
    <xf numFmtId="164" fontId="6" fillId="0" borderId="1" applyProtection="1" pivotButton="0" quotePrefix="0" xfId="0">
      <protection locked="0" hidden="0"/>
    </xf>
    <xf numFmtId="164" fontId="6" fillId="9" borderId="1" pivotButton="0" quotePrefix="0" xfId="0"/>
    <xf numFmtId="0" fontId="5" fillId="9" borderId="1" pivotButton="0" quotePrefix="0" xfId="0"/>
    <xf numFmtId="49" fontId="6" fillId="0" borderId="1" applyAlignment="1" applyProtection="1" pivotButton="0" quotePrefix="0" xfId="0">
      <alignment horizontal="center"/>
      <protection locked="0" hidden="0"/>
    </xf>
    <xf numFmtId="3" fontId="5" fillId="9" borderId="4" pivotButton="0" quotePrefix="0" xfId="0"/>
    <xf numFmtId="0" fontId="10" fillId="0" borderId="0" pivotButton="0" quotePrefix="0" xfId="0"/>
    <xf numFmtId="0" fontId="11" fillId="0" borderId="0" pivotButton="0" quotePrefix="0" xfId="0"/>
    <xf numFmtId="165" fontId="11" fillId="0" borderId="0" pivotButton="0" quotePrefix="0" xfId="0"/>
    <xf numFmtId="0" fontId="12" fillId="0" borderId="0" pivotButton="0" quotePrefix="0" xfId="0"/>
    <xf numFmtId="166" fontId="13" fillId="0" borderId="0" pivotButton="0" quotePrefix="0" xfId="0"/>
    <xf numFmtId="166" fontId="14" fillId="0" borderId="0" pivotButton="0" quotePrefix="0" xfId="0"/>
    <xf numFmtId="167" fontId="11" fillId="0" borderId="0" pivotButton="0" quotePrefix="0" xfId="0"/>
    <xf numFmtId="0" fontId="15" fillId="0" borderId="0" pivotButton="0" quotePrefix="0" xfId="0"/>
    <xf numFmtId="3" fontId="11" fillId="0" borderId="0" pivotButton="0" quotePrefix="0" xfId="0"/>
    <xf numFmtId="166" fontId="11" fillId="0" borderId="0" pivotButton="0" quotePrefix="0" xfId="0"/>
    <xf numFmtId="0" fontId="9" fillId="8" borderId="1" applyAlignment="1" pivotButton="0" quotePrefix="0" xfId="0">
      <alignment horizontal="center" vertical="center"/>
    </xf>
    <xf numFmtId="0" fontId="11" fillId="0" borderId="1" pivotButton="0" quotePrefix="0" xfId="0"/>
    <xf numFmtId="3" fontId="11" fillId="0" borderId="1" pivotButton="0" quotePrefix="0" xfId="0"/>
    <xf numFmtId="168" fontId="11" fillId="0" borderId="1" pivotButton="0" quotePrefix="0" xfId="0"/>
    <xf numFmtId="0" fontId="0" fillId="0" borderId="1" pivotButton="0" quotePrefix="0" xfId="0"/>
    <xf numFmtId="0" fontId="5" fillId="0" borderId="1" pivotButton="0" quotePrefix="0" xfId="0"/>
    <xf numFmtId="3" fontId="5" fillId="0" borderId="1" pivotButton="0" quotePrefix="0" xfId="0"/>
    <xf numFmtId="0" fontId="6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dxfs count="6">
    <dxf>
      <fill>
        <patternFill patternType="solid">
          <bgColor rgb="FFFCE4E4"/>
        </patternFill>
      </fill>
    </dxf>
    <dxf>
      <fill>
        <patternFill patternType="solid">
          <bgColor rgb="FFFFF6DA"/>
        </patternFill>
      </fill>
    </dxf>
    <dxf>
      <font>
        <name val="Meiryo"/>
        <b val="1"/>
        <color rgb="000B5394"/>
        <sz val="10"/>
      </font>
      <fill>
        <patternFill patternType="solid">
          <bgColor rgb="FFE3F0FB"/>
        </patternFill>
      </fill>
    </dxf>
    <dxf>
      <font>
        <name val="Meiryo"/>
        <b val="1"/>
        <color rgb="00A61C00"/>
        <sz val="10"/>
      </font>
    </dxf>
    <dxf>
      <font>
        <name val="Meiryo"/>
        <b val="1"/>
        <sz val="10"/>
      </font>
      <fill>
        <patternFill patternType="solid">
          <bgColor rgb="FFFFF6DA"/>
        </patternFill>
      </fill>
    </dxf>
    <dxf>
      <font>
        <name val="Meiryo"/>
        <i val="1"/>
        <sz val="10"/>
      </font>
      <fill>
        <patternFill patternType="solid">
          <bgColor rgb="FFEFEF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6"/>
  <sheetViews>
    <sheetView showGridLines="0" workbookViewId="0">
      <selection activeCell="A1" sqref="A1"/>
    </sheetView>
  </sheetViews>
  <sheetFormatPr baseColWidth="8" defaultRowHeight="15"/>
  <cols>
    <col width="86" customWidth="1" min="1" max="1"/>
  </cols>
  <sheetData>
    <row r="1">
      <c r="A1" s="1" t="inlineStr">
        <is>
          <t>SaaS契約 棚卸し表</t>
        </is>
      </c>
    </row>
    <row r="2">
      <c r="A2" s="2" t="inlineStr"/>
    </row>
    <row r="3">
      <c r="A3" s="3" t="inlineStr">
        <is>
          <t>■ この表は何をするものか</t>
        </is>
      </c>
    </row>
    <row r="4">
      <c r="A4" s="2" t="inlineStr">
        <is>
          <t xml:space="preserve">　いま会社が契約しているSaaS・サブスクを1行ずつ並べて、</t>
        </is>
      </c>
    </row>
    <row r="5">
      <c r="A5" s="2" t="inlineStr">
        <is>
          <t xml:space="preserve">　　・年間でいくら払っているか</t>
        </is>
      </c>
    </row>
    <row r="6">
      <c r="A6" s="2" t="inlineStr">
        <is>
          <t xml:space="preserve">　　・契約した席のうち、何席が使われていないか</t>
        </is>
      </c>
    </row>
    <row r="7">
      <c r="A7" s="2" t="inlineStr">
        <is>
          <t xml:space="preserve">　　・解約を伝えるための期限が、いつか</t>
        </is>
      </c>
    </row>
    <row r="8">
      <c r="A8" s="2" t="inlineStr">
        <is>
          <t xml:space="preserve">　を計算して並べるための表です。</t>
        </is>
      </c>
    </row>
    <row r="9">
      <c r="A9" s="2" t="inlineStr"/>
    </row>
    <row r="10">
      <c r="A10" s="3" t="inlineStr">
        <is>
          <t>■ 2つのシート（このページを除く）</t>
        </is>
      </c>
    </row>
    <row r="11">
      <c r="A11" s="2" t="inlineStr">
        <is>
          <t xml:space="preserve">　SaaS棚卸し表 … 1行に1サービス。白い列だけ入力します。</t>
        </is>
      </c>
    </row>
    <row r="12">
      <c r="A12" s="2" t="inlineStr">
        <is>
          <t xml:space="preserve">　（お試し版には「年額の集計」シートは入っていません）</t>
        </is>
      </c>
    </row>
    <row r="13">
      <c r="A13" s="2" t="inlineStr">
        <is>
          <t xml:space="preserve">　選択肢　　　 … プルダウンの中身です。自由に足せます。</t>
        </is>
      </c>
    </row>
    <row r="14">
      <c r="A14" s="2" t="inlineStr"/>
    </row>
    <row r="15">
      <c r="A15" s="3" t="inlineStr">
        <is>
          <t>■ 最初にすること</t>
        </is>
      </c>
    </row>
    <row r="16">
      <c r="A16" s="2" t="inlineStr">
        <is>
          <t xml:space="preserve">　1. 「SaaS棚卸し表」の4行目から8行目に、例が5行入っています。</t>
        </is>
      </c>
    </row>
    <row r="17">
      <c r="A17" s="2" t="inlineStr">
        <is>
          <t xml:space="preserve">　　　中身を見たら、その5行を削除してから使ってください。</t>
        </is>
      </c>
    </row>
    <row r="18">
      <c r="A18" s="2" t="inlineStr">
        <is>
          <t xml:space="preserve">　2. 白い列だけ入れます。灰色の列（No.／空いている席／円に直した1回分／</t>
        </is>
      </c>
    </row>
    <row r="19">
      <c r="A19" s="2" t="inlineStr">
        <is>
          <t xml:space="preserve">　　　年額／1席あたりの年額／空いている席の年額／解約を伝える期限／</t>
        </is>
      </c>
    </row>
    <row r="20">
      <c r="A20" s="2" t="inlineStr">
        <is>
          <t xml:space="preserve">　　　その日まで／状態／お試し終了まで）は、触らないでください。</t>
        </is>
      </c>
    </row>
    <row r="21">
      <c r="A21" s="2" t="inlineStr">
        <is>
          <t xml:space="preserve">　3. まずは10列だけで構いません。</t>
        </is>
      </c>
    </row>
    <row r="22">
      <c r="A22" s="2" t="inlineStr">
        <is>
          <t xml:space="preserve">　　　サービス名・用途カテゴリ・契約している席数・実際に使っている人数・</t>
        </is>
      </c>
    </row>
    <row r="23">
      <c r="A23" s="2" t="inlineStr">
        <is>
          <t xml:space="preserve">　　　支払いの周期・1回あたりの請求額・いまの契約の満了日・自動更新・</t>
        </is>
      </c>
    </row>
    <row r="24">
      <c r="A24" s="2" t="inlineStr">
        <is>
          <t xml:space="preserve">　　　解約予告の期間・その単位　の10列です。</t>
        </is>
      </c>
    </row>
    <row r="25">
      <c r="A25" s="2" t="inlineStr"/>
    </row>
    <row r="26">
      <c r="A26" s="3" t="inlineStr">
        <is>
          <t>■ 「状態」の列の読み方</t>
        </is>
      </c>
    </row>
    <row r="27">
      <c r="A27" s="2" t="inlineStr">
        <is>
          <t xml:space="preserve">　●　解約を伝える期限を過ぎています</t>
        </is>
      </c>
    </row>
    <row r="28">
      <c r="A28" s="2" t="inlineStr">
        <is>
          <t xml:space="preserve">　▲　解約を伝える期限まで30日以内です</t>
        </is>
      </c>
    </row>
    <row r="29">
      <c r="A29" s="2" t="inlineStr">
        <is>
          <t xml:space="preserve">　■　解約を伝える期限まで90日以内です</t>
        </is>
      </c>
    </row>
    <row r="30">
      <c r="A30" s="2" t="inlineStr">
        <is>
          <t xml:space="preserve">　□　解約を伝える期限まで90日より先です</t>
        </is>
      </c>
    </row>
    <row r="31">
      <c r="A31" s="2" t="inlineStr">
        <is>
          <t xml:space="preserve">　　いずれも、入力された満了日と予告期間から日付を引き算した結果を、</t>
        </is>
      </c>
    </row>
    <row r="32">
      <c r="A32" s="2" t="inlineStr">
        <is>
          <t xml:space="preserve">　　残りの日数で4つに分けて表示しているだけのものです。</t>
        </is>
      </c>
    </row>
    <row r="33">
      <c r="A33" s="2" t="inlineStr"/>
    </row>
    <row r="34">
      <c r="A34" s="3" t="inlineStr">
        <is>
          <t>■ 「3か月前」と「90日前」は、同じではありません</t>
        </is>
      </c>
    </row>
    <row r="35">
      <c r="A35" s="2" t="inlineStr">
        <is>
          <t xml:space="preserve">　契約書には「3か月前までに」と書かれていることが多くあります。</t>
        </is>
      </c>
    </row>
    <row r="36">
      <c r="A36" s="2" t="inlineStr">
        <is>
          <t xml:space="preserve">　これを90日として計算すると、日付がずれます。</t>
        </is>
      </c>
    </row>
    <row r="37">
      <c r="A37" s="2" t="inlineStr">
        <is>
          <t xml:space="preserve">　　満了日 2026/5/31 →「3か月前」は 2/28 ／「90日前」は 3/2</t>
        </is>
      </c>
    </row>
    <row r="38">
      <c r="A38" s="2" t="inlineStr">
        <is>
          <t xml:space="preserve">　この表は単位を「日」「か月」から選べるので、</t>
        </is>
      </c>
    </row>
    <row r="39">
      <c r="A39" s="2" t="inlineStr">
        <is>
          <t xml:space="preserve">　書いてあるとおりに写してください。換算は要りません。</t>
        </is>
      </c>
    </row>
    <row r="40">
      <c r="A40" s="2" t="inlineStr"/>
    </row>
    <row r="41">
      <c r="A41" s="3" t="inlineStr">
        <is>
          <t>■ 数字について</t>
        </is>
      </c>
    </row>
    <row r="42">
      <c r="A42" s="2" t="inlineStr">
        <is>
          <t xml:space="preserve">　「その日まで（日数）」と「状態」は、ファイルを開いた日を基準に</t>
        </is>
      </c>
    </row>
    <row r="43">
      <c r="A43" s="2" t="inlineStr">
        <is>
          <t xml:space="preserve">　計算し直されます。印刷して使う場合は、印刷した日を余白に書いてください。</t>
        </is>
      </c>
    </row>
    <row r="44">
      <c r="A44" s="2" t="inlineStr">
        <is>
          <t xml:space="preserve">　外貨の契約は、為替レートを入れた日によって年額が変わります。</t>
        </is>
      </c>
    </row>
    <row r="45">
      <c r="A45" s="2" t="inlineStr">
        <is>
          <t xml:space="preserve">　レートを入れた日を、備考の列に書いておくことをおすすめします。</t>
        </is>
      </c>
    </row>
    <row r="46">
      <c r="A46" s="2" t="inlineStr"/>
    </row>
    <row r="47">
      <c r="A47" s="3" t="inlineStr">
        <is>
          <t>■ 動作環境</t>
        </is>
      </c>
    </row>
    <row r="48">
      <c r="A48" s="2" t="inlineStr">
        <is>
          <t xml:space="preserve">　Microsoft Excel 2016 以降（Windows／Mac）。マクロは使っていません。</t>
        </is>
      </c>
    </row>
    <row r="49">
      <c r="A49" s="2" t="inlineStr">
        <is>
          <t xml:space="preserve">　Google スプレッドシートに読み込んだ場合、条件付き書式と入力規則が</t>
        </is>
      </c>
    </row>
    <row r="50">
      <c r="A50" s="2" t="inlineStr">
        <is>
          <t xml:space="preserve">　一部再現されないことがあります（当研究所では未検証です）。</t>
        </is>
      </c>
    </row>
    <row r="51">
      <c r="A51" s="2" t="inlineStr"/>
    </row>
    <row r="52">
      <c r="A52" s="3" t="inlineStr">
        <is>
          <t>■ ご注意</t>
        </is>
      </c>
    </row>
    <row r="53">
      <c r="A53" s="2" t="inlineStr">
        <is>
          <t xml:space="preserve">　この表は、契約の内容と支払いを自社で並べて確認するための一般的な</t>
        </is>
      </c>
    </row>
    <row r="54">
      <c r="A54" s="2" t="inlineStr">
        <is>
          <t xml:space="preserve">　道具です。個別の契約の解釈、有効性、解約できるかどうか、</t>
        </is>
      </c>
    </row>
    <row r="55">
      <c r="A55" s="2" t="inlineStr">
        <is>
          <t xml:space="preserve">　どう対応すべきかの判断は含みません。</t>
        </is>
      </c>
    </row>
    <row r="56">
      <c r="A56" s="2" t="inlineStr">
        <is>
          <t xml:space="preserve">　判断が必要な場面では、弁護士等の専門家にご相談ください。</t>
        </is>
      </c>
    </row>
    <row r="57">
      <c r="A57" s="2" t="inlineStr"/>
    </row>
    <row r="58">
      <c r="A58" s="2" t="inlineStr">
        <is>
          <t xml:space="preserve">　社内での複製・改変は自由です。再配布・再販売はご遠慮ください。</t>
        </is>
      </c>
    </row>
    <row r="59">
      <c r="A59" t="inlineStr"/>
    </row>
    <row r="60">
      <c r="A60" t="inlineStr">
        <is>
          <t>■ お試し版について</t>
        </is>
      </c>
    </row>
    <row r="61">
      <c r="A61" t="inlineStr">
        <is>
          <t xml:space="preserve">　この版は20行までです（うち5行は記入例）。「年額の集計」シートは入っていません。</t>
        </is>
      </c>
    </row>
    <row r="62">
      <c r="A62" t="inlineStr">
        <is>
          <t xml:space="preserve">　100行ぶん書けて、年額の合計・空いている席に乗っている年額・</t>
        </is>
      </c>
    </row>
    <row r="63">
      <c r="A63" t="inlineStr">
        <is>
          <t xml:space="preserve">　解約を伝える期限を過ぎている件数が自動で出る版は、こちらです。</t>
        </is>
      </c>
    </row>
    <row r="64">
      <c r="A64" t="inlineStr">
        <is>
          <t xml:space="preserve">　https://coconala.com/contents_market/pictures/cmub0828x03hx9m0h94e2kyfl</t>
        </is>
      </c>
    </row>
    <row r="65">
      <c r="A65" s="2" t="inlineStr"/>
    </row>
    <row r="66">
      <c r="A66" s="2" t="inlineStr">
        <is>
          <t xml:space="preserve">　冠城研究所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23"/>
  <sheetViews>
    <sheetView showGridLines="0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4" customWidth="1" min="4" max="4"/>
    <col width="14" customWidth="1" min="5" max="5"/>
    <col width="12" customWidth="1" min="6" max="6"/>
    <col width="16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4" customWidth="1" min="13" max="13"/>
    <col width="8" customWidth="1" min="14" max="14"/>
    <col width="14" customWidth="1" min="15" max="15"/>
    <col width="14" customWidth="1" min="16" max="16"/>
    <col width="14" customWidth="1" min="17" max="17"/>
    <col width="12" customWidth="1" min="18" max="18"/>
    <col width="14" customWidth="1" min="19" max="19"/>
    <col width="12" customWidth="1" min="20" max="20"/>
    <col width="12" customWidth="1" min="21" max="21"/>
    <col width="10" customWidth="1" min="22" max="22"/>
    <col width="10" customWidth="1" min="23" max="23"/>
    <col width="8" customWidth="1" min="24" max="24"/>
    <col width="12" customWidth="1" min="25" max="25"/>
    <col width="10" customWidth="1" min="26" max="26"/>
    <col width="20" customWidth="1" min="27" max="27"/>
    <col width="12" customWidth="1" min="28" max="28"/>
    <col width="10" customWidth="1" min="29" max="29"/>
    <col width="14" customWidth="1" min="30" max="30"/>
    <col width="10" customWidth="1" min="31" max="31"/>
    <col width="22" customWidth="1" min="32" max="32"/>
    <col width="20" customWidth="1" min="33" max="33"/>
    <col width="14" customWidth="1" min="34" max="34"/>
    <col width="12" customWidth="1" min="35" max="35"/>
    <col width="14" customWidth="1" min="36" max="36"/>
    <col width="20" customWidth="1" min="37" max="37"/>
    <col width="12" customWidth="1" min="38" max="38"/>
    <col width="30" customWidth="1" min="39" max="39"/>
  </cols>
  <sheetData>
    <row r="1" ht="22" customHeight="1">
      <c r="A1" s="4" t="inlineStr">
        <is>
          <t>SaaS契約 棚卸し表</t>
        </is>
      </c>
      <c r="H1" s="5" t="inlineStr">
        <is>
          <t>最終更新：</t>
        </is>
      </c>
      <c r="I1" s="6" t="n"/>
      <c r="L1" s="7" t="inlineStr">
        <is>
          <t>※白い列だけ入力してください。灰色の列は自動で計算されます。</t>
        </is>
      </c>
    </row>
    <row r="2" ht="20" customHeight="1">
      <c r="A2" s="8" t="inlineStr">
        <is>
          <t>どのサービスか</t>
        </is>
      </c>
      <c r="B2" s="52" t="n"/>
      <c r="C2" s="52" t="n"/>
      <c r="D2" s="52" t="n"/>
      <c r="E2" s="52" t="n"/>
      <c r="F2" s="53" t="n"/>
      <c r="G2" s="10" t="inlineStr">
        <is>
          <t>席の数</t>
        </is>
      </c>
      <c r="H2" s="52" t="n"/>
      <c r="I2" s="52" t="n"/>
      <c r="J2" s="52" t="n"/>
      <c r="K2" s="53" t="n"/>
      <c r="L2" s="12" t="inlineStr">
        <is>
          <t>お金</t>
        </is>
      </c>
      <c r="M2" s="52" t="n"/>
      <c r="N2" s="52" t="n"/>
      <c r="O2" s="52" t="n"/>
      <c r="P2" s="52" t="n"/>
      <c r="Q2" s="52" t="n"/>
      <c r="R2" s="52" t="n"/>
      <c r="S2" s="53" t="n"/>
      <c r="T2" s="14" t="inlineStr">
        <is>
          <t>期限</t>
        </is>
      </c>
      <c r="U2" s="52" t="n"/>
      <c r="V2" s="52" t="n"/>
      <c r="W2" s="52" t="n"/>
      <c r="X2" s="52" t="n"/>
      <c r="Y2" s="52" t="n"/>
      <c r="Z2" s="52" t="n"/>
      <c r="AA2" s="52" t="n"/>
      <c r="AB2" s="52" t="n"/>
      <c r="AC2" s="53" t="n"/>
      <c r="AD2" s="16" t="inlineStr">
        <is>
          <t>支払い</t>
        </is>
      </c>
      <c r="AE2" s="52" t="n"/>
      <c r="AF2" s="53" t="n"/>
      <c r="AG2" s="18" t="inlineStr">
        <is>
          <t>引き継ぎ</t>
        </is>
      </c>
      <c r="AH2" s="52" t="n"/>
      <c r="AI2" s="52" t="n"/>
      <c r="AJ2" s="53" t="n"/>
      <c r="AK2" s="18" t="inlineStr">
        <is>
          <t>記録</t>
        </is>
      </c>
      <c r="AL2" s="52" t="n"/>
      <c r="AM2" s="53" t="n"/>
    </row>
    <row r="3" ht="34" customHeight="1">
      <c r="A3" s="20" t="inlineStr">
        <is>
          <t>No.</t>
        </is>
      </c>
      <c r="B3" s="20" t="inlineStr">
        <is>
          <t>★サービス名</t>
        </is>
      </c>
      <c r="C3" s="20" t="inlineStr">
        <is>
          <t>提供元・販売代理店</t>
        </is>
      </c>
      <c r="D3" s="20" t="inlineStr">
        <is>
          <t>★用途カテゴリ</t>
        </is>
      </c>
      <c r="E3" s="20" t="inlineStr">
        <is>
          <t>使っている部署</t>
        </is>
      </c>
      <c r="F3" s="20" t="inlineStr">
        <is>
          <t>社内の担当者</t>
        </is>
      </c>
      <c r="G3" s="20" t="inlineStr">
        <is>
          <t>契約プラン名</t>
        </is>
      </c>
      <c r="H3" s="20" t="inlineStr">
        <is>
          <t>課金の単位</t>
        </is>
      </c>
      <c r="I3" s="20" t="inlineStr">
        <is>
          <t>★契約している席数</t>
        </is>
      </c>
      <c r="J3" s="20" t="inlineStr">
        <is>
          <t>★実際に使っている人数</t>
        </is>
      </c>
      <c r="K3" s="20" t="inlineStr">
        <is>
          <t>空いている席</t>
        </is>
      </c>
      <c r="L3" s="20" t="inlineStr">
        <is>
          <t>★支払いの周期</t>
        </is>
      </c>
      <c r="M3" s="20" t="inlineStr">
        <is>
          <t>★1回あたりの請求額（税込）</t>
        </is>
      </c>
      <c r="N3" s="20" t="inlineStr">
        <is>
          <t>通貨</t>
        </is>
      </c>
      <c r="O3" s="20" t="inlineStr">
        <is>
          <t>為替レート（1通貨＝何円）</t>
        </is>
      </c>
      <c r="P3" s="20" t="inlineStr">
        <is>
          <t>円に直した1回分</t>
        </is>
      </c>
      <c r="Q3" s="21" t="inlineStr">
        <is>
          <t>年額（円・概算）</t>
        </is>
      </c>
      <c r="R3" s="20" t="inlineStr">
        <is>
          <t>1席あたりの年額</t>
        </is>
      </c>
      <c r="S3" s="21" t="inlineStr">
        <is>
          <t>空いている席の年額</t>
        </is>
      </c>
      <c r="T3" s="20" t="inlineStr">
        <is>
          <t>契約の開始日</t>
        </is>
      </c>
      <c r="U3" s="20" t="inlineStr">
        <is>
          <t>★いまの契約の満了日</t>
        </is>
      </c>
      <c r="V3" s="20" t="inlineStr">
        <is>
          <t>★自動更新</t>
        </is>
      </c>
      <c r="W3" s="20" t="inlineStr">
        <is>
          <t>★解約予告の期間（数）</t>
        </is>
      </c>
      <c r="X3" s="20" t="inlineStr">
        <is>
          <t>★その単位</t>
        </is>
      </c>
      <c r="Y3" s="20" t="inlineStr">
        <is>
          <t>解約を伝える期限</t>
        </is>
      </c>
      <c r="Z3" s="20" t="inlineStr">
        <is>
          <t>その日まで（日数）</t>
        </is>
      </c>
      <c r="AA3" s="20" t="inlineStr">
        <is>
          <t>状態</t>
        </is>
      </c>
      <c r="AB3" s="20" t="inlineStr">
        <is>
          <t>無料お試しの終了日</t>
        </is>
      </c>
      <c r="AC3" s="20" t="inlineStr">
        <is>
          <t>お試し終了まで（日数）</t>
        </is>
      </c>
      <c r="AD3" s="20" t="inlineStr">
        <is>
          <t>支払方法</t>
        </is>
      </c>
      <c r="AE3" s="20" t="inlineStr">
        <is>
          <t>カードの有効期限</t>
        </is>
      </c>
      <c r="AF3" s="20" t="inlineStr">
        <is>
          <t>請求書の届くメール</t>
        </is>
      </c>
      <c r="AG3" s="20" t="inlineStr">
        <is>
          <t>管理者アカウント（ID）</t>
        </is>
      </c>
      <c r="AH3" s="20" t="inlineStr">
        <is>
          <t>管理者は在籍しているか</t>
        </is>
      </c>
      <c r="AI3" s="20" t="inlineStr">
        <is>
          <t>データの書き出し</t>
        </is>
      </c>
      <c r="AJ3" s="20" t="inlineStr">
        <is>
          <t>解約の手続き方法</t>
        </is>
      </c>
      <c r="AK3" s="20" t="inlineStr">
        <is>
          <t>申込書・契約書の保管場所</t>
        </is>
      </c>
      <c r="AL3" s="20" t="inlineStr">
        <is>
          <t>この行を最後に確認した日</t>
        </is>
      </c>
      <c r="AM3" s="20" t="inlineStr">
        <is>
          <t>備考</t>
        </is>
      </c>
    </row>
    <row r="4">
      <c r="A4" s="22">
        <f>IF($B4="","",ROW()-3)</f>
        <v/>
      </c>
      <c r="B4" s="23" t="inlineStr">
        <is>
          <t>グループウェアA</t>
        </is>
      </c>
      <c r="C4" s="23" t="inlineStr">
        <is>
          <t>あ株式会社</t>
        </is>
      </c>
      <c r="D4" s="23" t="inlineStr">
        <is>
          <t>社内連絡</t>
        </is>
      </c>
      <c r="E4" s="23" t="inlineStr">
        <is>
          <t>全社</t>
        </is>
      </c>
      <c r="F4" s="23" t="inlineStr">
        <is>
          <t>総務 田中</t>
        </is>
      </c>
      <c r="G4" s="23" t="inlineStr">
        <is>
          <t>ビジネス</t>
        </is>
      </c>
      <c r="H4" s="24" t="inlineStr">
        <is>
          <t>ユーザー単位</t>
        </is>
      </c>
      <c r="I4" s="25" t="n">
        <v>40</v>
      </c>
      <c r="J4" s="25" t="n">
        <v>38</v>
      </c>
      <c r="K4" s="26">
        <f>IF(OR($I4="",$J4=""),"",$I4-$J4)</f>
        <v/>
      </c>
      <c r="L4" s="24" t="inlineStr">
        <is>
          <t>年額</t>
        </is>
      </c>
      <c r="M4" s="25" t="n">
        <v>480000</v>
      </c>
      <c r="N4" s="24" t="inlineStr">
        <is>
          <t>JPY</t>
        </is>
      </c>
      <c r="O4" s="27" t="n"/>
      <c r="P4" s="26">
        <f>IF($M4="","",IF(OR($N4="JPY",$N4=""),$M4,IF($O4="","",ROUND($M4*$O4,0))))</f>
        <v/>
      </c>
      <c r="Q4" s="28">
        <f>IF($P4="","",IF($L4="月額",$P4*12,IF($L4="年額",$P4,IF($L4="四半期",$P4*4,IF(OR($L4="買い切り",$L4="無料"),0,"")))))</f>
        <v/>
      </c>
      <c r="R4" s="26">
        <f>IF(OR($Q4="",$Q4=0,$I4="",$I4=0),"",ROUND($Q4/$I4,0))</f>
        <v/>
      </c>
      <c r="S4" s="28">
        <f>IF(OR($R4="",$K4=""),"",IF($K4&lt;=0,0,$R4*$K4))</f>
        <v/>
      </c>
      <c r="T4" s="29" t="n">
        <v>45383</v>
      </c>
      <c r="U4" s="29" t="n">
        <v>46477</v>
      </c>
      <c r="V4" s="24" t="inlineStr">
        <is>
          <t>有</t>
        </is>
      </c>
      <c r="W4" s="25" t="n">
        <v>3</v>
      </c>
      <c r="X4" s="24" t="inlineStr">
        <is>
          <t>か月</t>
        </is>
      </c>
      <c r="Y4" s="30">
        <f>IF(OR($U4="",$W4="",$X4=""),"",IF($X4="か月",EDATE($U4,-$W4),$U4-$W4))</f>
        <v/>
      </c>
      <c r="Z4" s="26">
        <f>IF($Y4="","",$Y4-TODAY())</f>
        <v/>
      </c>
      <c r="AA4" s="31">
        <f>IF($Y4="","",IF($Z4&lt;0,"● 期限を過ぎています",IF($Z4&lt;=30,"▲ 30日以内",IF($Z4&lt;=90,"■ 90日以内","□ 90日より先"))))</f>
        <v/>
      </c>
      <c r="AB4" s="29" t="n"/>
      <c r="AC4" s="26">
        <f>IF($AB4="","",$AB4-TODAY())</f>
        <v/>
      </c>
      <c r="AD4" s="23" t="inlineStr">
        <is>
          <t>請求書（振込）</t>
        </is>
      </c>
      <c r="AE4" s="32" t="n"/>
      <c r="AF4" s="23" t="n"/>
      <c r="AG4" s="23" t="n"/>
      <c r="AH4" s="23" t="inlineStr">
        <is>
          <t>在籍</t>
        </is>
      </c>
      <c r="AI4" s="23" t="inlineStr">
        <is>
          <t>可</t>
        </is>
      </c>
      <c r="AJ4" s="23" t="inlineStr">
        <is>
          <t>書面</t>
        </is>
      </c>
      <c r="AK4" s="23" t="n"/>
      <c r="AL4" s="29" t="n"/>
      <c r="AM4" s="23" t="n"/>
    </row>
    <row r="5">
      <c r="A5" s="22">
        <f>IF($B5="","",ROW()-3)</f>
        <v/>
      </c>
      <c r="B5" s="23" t="inlineStr">
        <is>
          <t>会計クラウドB</t>
        </is>
      </c>
      <c r="C5" s="23" t="inlineStr">
        <is>
          <t>い株式会社</t>
        </is>
      </c>
      <c r="D5" s="23" t="inlineStr">
        <is>
          <t>経理・会計</t>
        </is>
      </c>
      <c r="E5" s="23" t="inlineStr">
        <is>
          <t>経理</t>
        </is>
      </c>
      <c r="F5" s="23" t="inlineStr">
        <is>
          <t>経理 佐藤</t>
        </is>
      </c>
      <c r="G5" s="23" t="inlineStr">
        <is>
          <t>スタンダード</t>
        </is>
      </c>
      <c r="H5" s="24" t="inlineStr">
        <is>
          <t>定額</t>
        </is>
      </c>
      <c r="I5" s="25" t="n">
        <v>1</v>
      </c>
      <c r="J5" s="25" t="n">
        <v>1</v>
      </c>
      <c r="K5" s="26">
        <f>IF(OR($I5="",$J5=""),"",$I5-$J5)</f>
        <v/>
      </c>
      <c r="L5" s="24" t="inlineStr">
        <is>
          <t>月額</t>
        </is>
      </c>
      <c r="M5" s="25" t="n">
        <v>6600</v>
      </c>
      <c r="N5" s="24" t="inlineStr">
        <is>
          <t>JPY</t>
        </is>
      </c>
      <c r="O5" s="27" t="n"/>
      <c r="P5" s="26">
        <f>IF($M5="","",IF(OR($N5="JPY",$N5=""),$M5,IF($O5="","",ROUND($M5*$O5,0))))</f>
        <v/>
      </c>
      <c r="Q5" s="28">
        <f>IF($P5="","",IF($L5="月額",$P5*12,IF($L5="年額",$P5,IF($L5="四半期",$P5*4,IF(OR($L5="買い切り",$L5="無料"),0,"")))))</f>
        <v/>
      </c>
      <c r="R5" s="26">
        <f>IF(OR($Q5="",$Q5=0,$I5="",$I5=0),"",ROUND($Q5/$I5,0))</f>
        <v/>
      </c>
      <c r="S5" s="28">
        <f>IF(OR($R5="",$K5=""),"",IF($K5&lt;=0,0,$R5*$K5))</f>
        <v/>
      </c>
      <c r="T5" s="29" t="n">
        <v>45170</v>
      </c>
      <c r="U5" s="29" t="n">
        <v>46326</v>
      </c>
      <c r="V5" s="24" t="inlineStr">
        <is>
          <t>有</t>
        </is>
      </c>
      <c r="W5" s="25" t="n">
        <v>30</v>
      </c>
      <c r="X5" s="24" t="inlineStr">
        <is>
          <t>日</t>
        </is>
      </c>
      <c r="Y5" s="30">
        <f>IF(OR($U5="",$W5="",$X5=""),"",IF($X5="か月",EDATE($U5,-$W5),$U5-$W5))</f>
        <v/>
      </c>
      <c r="Z5" s="26">
        <f>IF($Y5="","",$Y5-TODAY())</f>
        <v/>
      </c>
      <c r="AA5" s="31">
        <f>IF($Y5="","",IF($Z5&lt;0,"● 期限を過ぎています",IF($Z5&lt;=30,"▲ 30日以内",IF($Z5&lt;=90,"■ 90日以内","□ 90日より先"))))</f>
        <v/>
      </c>
      <c r="AB5" s="29" t="n"/>
      <c r="AC5" s="26">
        <f>IF($AB5="","",$AB5-TODAY())</f>
        <v/>
      </c>
      <c r="AD5" s="23" t="inlineStr">
        <is>
          <t>口座振替</t>
        </is>
      </c>
      <c r="AE5" s="32" t="n"/>
      <c r="AF5" s="23" t="n"/>
      <c r="AG5" s="23" t="n"/>
      <c r="AH5" s="23" t="inlineStr">
        <is>
          <t>在籍</t>
        </is>
      </c>
      <c r="AI5" s="23" t="inlineStr">
        <is>
          <t>可</t>
        </is>
      </c>
      <c r="AJ5" s="23" t="inlineStr">
        <is>
          <t>管理画面</t>
        </is>
      </c>
      <c r="AK5" s="23" t="n"/>
      <c r="AL5" s="29" t="n"/>
      <c r="AM5" s="23" t="n"/>
    </row>
    <row r="6">
      <c r="A6" s="22">
        <f>IF($B6="","",ROW()-3)</f>
        <v/>
      </c>
      <c r="B6" s="23" t="inlineStr">
        <is>
          <t>チャットC</t>
        </is>
      </c>
      <c r="C6" s="23" t="inlineStr">
        <is>
          <t>U社（海外）</t>
        </is>
      </c>
      <c r="D6" s="23" t="inlineStr">
        <is>
          <t>社内連絡</t>
        </is>
      </c>
      <c r="E6" s="23" t="inlineStr">
        <is>
          <t>全社</t>
        </is>
      </c>
      <c r="F6" s="23" t="inlineStr">
        <is>
          <t>総務 田中</t>
        </is>
      </c>
      <c r="G6" s="23" t="inlineStr">
        <is>
          <t>Pro</t>
        </is>
      </c>
      <c r="H6" s="24" t="inlineStr">
        <is>
          <t>ユーザー単位</t>
        </is>
      </c>
      <c r="I6" s="25" t="n">
        <v>40</v>
      </c>
      <c r="J6" s="25" t="n">
        <v>31</v>
      </c>
      <c r="K6" s="26">
        <f>IF(OR($I6="",$J6=""),"",$I6-$J6)</f>
        <v/>
      </c>
      <c r="L6" s="24" t="inlineStr">
        <is>
          <t>月額</t>
        </is>
      </c>
      <c r="M6" s="25" t="n">
        <v>500</v>
      </c>
      <c r="N6" s="24" t="inlineStr">
        <is>
          <t>USD</t>
        </is>
      </c>
      <c r="O6" s="27" t="n">
        <v>150</v>
      </c>
      <c r="P6" s="26">
        <f>IF($M6="","",IF(OR($N6="JPY",$N6=""),$M6,IF($O6="","",ROUND($M6*$O6,0))))</f>
        <v/>
      </c>
      <c r="Q6" s="28">
        <f>IF($P6="","",IF($L6="月額",$P6*12,IF($L6="年額",$P6,IF($L6="四半期",$P6*4,IF(OR($L6="買い切り",$L6="無料"),0,"")))))</f>
        <v/>
      </c>
      <c r="R6" s="26">
        <f>IF(OR($Q6="",$Q6=0,$I6="",$I6=0),"",ROUND($Q6/$I6,0))</f>
        <v/>
      </c>
      <c r="S6" s="28">
        <f>IF(OR($R6="",$K6=""),"",IF($K6&lt;=0,0,$R6*$K6))</f>
        <v/>
      </c>
      <c r="T6" s="29" t="n">
        <v>45689</v>
      </c>
      <c r="U6" s="29" t="n">
        <v>46326</v>
      </c>
      <c r="V6" s="24" t="inlineStr">
        <is>
          <t>有</t>
        </is>
      </c>
      <c r="W6" s="25" t="n">
        <v>30</v>
      </c>
      <c r="X6" s="24" t="inlineStr">
        <is>
          <t>日</t>
        </is>
      </c>
      <c r="Y6" s="30">
        <f>IF(OR($U6="",$W6="",$X6=""),"",IF($X6="か月",EDATE($U6,-$W6),$U6-$W6))</f>
        <v/>
      </c>
      <c r="Z6" s="26">
        <f>IF($Y6="","",$Y6-TODAY())</f>
        <v/>
      </c>
      <c r="AA6" s="31">
        <f>IF($Y6="","",IF($Z6&lt;0,"● 期限を過ぎています",IF($Z6&lt;=30,"▲ 30日以内",IF($Z6&lt;=90,"■ 90日以内","□ 90日より先"))))</f>
        <v/>
      </c>
      <c r="AB6" s="29" t="n"/>
      <c r="AC6" s="26">
        <f>IF($AB6="","",$AB6-TODAY())</f>
        <v/>
      </c>
      <c r="AD6" s="23" t="inlineStr">
        <is>
          <t>法人カード</t>
        </is>
      </c>
      <c r="AE6" s="32" t="inlineStr">
        <is>
          <t>2027/08</t>
        </is>
      </c>
      <c r="AF6" s="23" t="n"/>
      <c r="AG6" s="23" t="n"/>
      <c r="AH6" s="23" t="inlineStr">
        <is>
          <t>在籍</t>
        </is>
      </c>
      <c r="AI6" s="23" t="inlineStr">
        <is>
          <t>可</t>
        </is>
      </c>
      <c r="AJ6" s="23" t="inlineStr">
        <is>
          <t>管理画面</t>
        </is>
      </c>
      <c r="AK6" s="23" t="n"/>
      <c r="AL6" s="29" t="n"/>
      <c r="AM6" s="23" t="n"/>
    </row>
    <row r="7">
      <c r="A7" s="22">
        <f>IF($B7="","",ROW()-3)</f>
        <v/>
      </c>
      <c r="B7" s="23" t="inlineStr">
        <is>
          <t>オンラインストレージD</t>
        </is>
      </c>
      <c r="C7" s="23" t="inlineStr">
        <is>
          <t>U社（海外）</t>
        </is>
      </c>
      <c r="D7" s="23" t="inlineStr">
        <is>
          <t>ファイル共有</t>
        </is>
      </c>
      <c r="E7" s="23" t="inlineStr">
        <is>
          <t>全社</t>
        </is>
      </c>
      <c r="F7" s="23" t="inlineStr">
        <is>
          <t>総務 田中</t>
        </is>
      </c>
      <c r="G7" s="23" t="inlineStr">
        <is>
          <t>Business</t>
        </is>
      </c>
      <c r="H7" s="24" t="inlineStr">
        <is>
          <t>ユーザー単位</t>
        </is>
      </c>
      <c r="I7" s="25" t="n">
        <v>40</v>
      </c>
      <c r="J7" s="25" t="n">
        <v>22</v>
      </c>
      <c r="K7" s="26">
        <f>IF(OR($I7="",$J7=""),"",$I7-$J7)</f>
        <v/>
      </c>
      <c r="L7" s="24" t="inlineStr">
        <is>
          <t>年額</t>
        </is>
      </c>
      <c r="M7" s="25" t="n">
        <v>1800</v>
      </c>
      <c r="N7" s="24" t="inlineStr">
        <is>
          <t>USD</t>
        </is>
      </c>
      <c r="O7" s="27" t="n">
        <v>150</v>
      </c>
      <c r="P7" s="26">
        <f>IF($M7="","",IF(OR($N7="JPY",$N7=""),$M7,IF($O7="","",ROUND($M7*$O7,0))))</f>
        <v/>
      </c>
      <c r="Q7" s="28">
        <f>IF($P7="","",IF($L7="月額",$P7*12,IF($L7="年額",$P7,IF($L7="四半期",$P7*4,IF(OR($L7="買い切り",$L7="無料"),0,"")))))</f>
        <v/>
      </c>
      <c r="R7" s="26">
        <f>IF(OR($Q7="",$Q7=0,$I7="",$I7=0),"",ROUND($Q7/$I7,0))</f>
        <v/>
      </c>
      <c r="S7" s="28">
        <f>IF(OR($R7="",$K7=""),"",IF($K7&lt;=0,0,$R7*$K7))</f>
        <v/>
      </c>
      <c r="T7" s="29" t="n">
        <v>45597</v>
      </c>
      <c r="U7" s="29" t="n">
        <v>46326</v>
      </c>
      <c r="V7" s="24" t="inlineStr">
        <is>
          <t>有</t>
        </is>
      </c>
      <c r="W7" s="25" t="n">
        <v>3</v>
      </c>
      <c r="X7" s="24" t="inlineStr">
        <is>
          <t>か月</t>
        </is>
      </c>
      <c r="Y7" s="30">
        <f>IF(OR($U7="",$W7="",$X7=""),"",IF($X7="か月",EDATE($U7,-$W7),$U7-$W7))</f>
        <v/>
      </c>
      <c r="Z7" s="26">
        <f>IF($Y7="","",$Y7-TODAY())</f>
        <v/>
      </c>
      <c r="AA7" s="31">
        <f>IF($Y7="","",IF($Z7&lt;0,"● 期限を過ぎています",IF($Z7&lt;=30,"▲ 30日以内",IF($Z7&lt;=90,"■ 90日以内","□ 90日より先"))))</f>
        <v/>
      </c>
      <c r="AB7" s="29" t="n"/>
      <c r="AC7" s="26">
        <f>IF($AB7="","",$AB7-TODAY())</f>
        <v/>
      </c>
      <c r="AD7" s="23" t="inlineStr">
        <is>
          <t>法人カード</t>
        </is>
      </c>
      <c r="AE7" s="32" t="inlineStr">
        <is>
          <t>2027/08</t>
        </is>
      </c>
      <c r="AF7" s="23" t="n"/>
      <c r="AG7" s="23" t="n"/>
      <c r="AH7" s="23" t="inlineStr">
        <is>
          <t>退職予定あり</t>
        </is>
      </c>
      <c r="AI7" s="23" t="inlineStr">
        <is>
          <t>不明</t>
        </is>
      </c>
      <c r="AJ7" s="23" t="inlineStr">
        <is>
          <t>メール</t>
        </is>
      </c>
      <c r="AK7" s="23" t="n"/>
      <c r="AL7" s="29" t="n"/>
      <c r="AM7" s="23" t="n"/>
    </row>
    <row r="8">
      <c r="A8" s="22">
        <f>IF($B8="","",ROW()-3)</f>
        <v/>
      </c>
      <c r="B8" s="23" t="inlineStr">
        <is>
          <t>名刺管理E</t>
        </is>
      </c>
      <c r="C8" s="23" t="inlineStr">
        <is>
          <t>え株式会社</t>
        </is>
      </c>
      <c r="D8" s="23" t="inlineStr">
        <is>
          <t>営業支援</t>
        </is>
      </c>
      <c r="E8" s="23" t="inlineStr">
        <is>
          <t>営業</t>
        </is>
      </c>
      <c r="F8" s="23" t="inlineStr">
        <is>
          <t>営業 鈴木</t>
        </is>
      </c>
      <c r="G8" s="23" t="inlineStr">
        <is>
          <t>ライト</t>
        </is>
      </c>
      <c r="H8" s="24" t="inlineStr">
        <is>
          <t>ユーザー単位</t>
        </is>
      </c>
      <c r="I8" s="25" t="n">
        <v>12</v>
      </c>
      <c r="J8" s="25" t="n">
        <v>5</v>
      </c>
      <c r="K8" s="26">
        <f>IF(OR($I8="",$J8=""),"",$I8-$J8)</f>
        <v/>
      </c>
      <c r="L8" s="24" t="inlineStr">
        <is>
          <t>月額</t>
        </is>
      </c>
      <c r="M8" s="25" t="n">
        <v>9800</v>
      </c>
      <c r="N8" s="24" t="inlineStr">
        <is>
          <t>JPY</t>
        </is>
      </c>
      <c r="O8" s="27" t="n"/>
      <c r="P8" s="26">
        <f>IF($M8="","",IF(OR($N8="JPY",$N8=""),$M8,IF($O8="","",ROUND($M8*$O8,0))))</f>
        <v/>
      </c>
      <c r="Q8" s="28">
        <f>IF($P8="","",IF($L8="月額",$P8*12,IF($L8="年額",$P8,IF($L8="四半期",$P8*4,IF(OR($L8="買い切り",$L8="無料"),0,"")))))</f>
        <v/>
      </c>
      <c r="R8" s="26">
        <f>IF(OR($Q8="",$Q8=0,$I8="",$I8=0),"",ROUND($Q8/$I8,0))</f>
        <v/>
      </c>
      <c r="S8" s="28">
        <f>IF(OR($R8="",$K8=""),"",IF($K8&lt;=0,0,$R8*$K8))</f>
        <v/>
      </c>
      <c r="T8" s="29" t="n">
        <v>46174</v>
      </c>
      <c r="U8" s="29" t="n">
        <v>46356</v>
      </c>
      <c r="V8" s="24" t="inlineStr">
        <is>
          <t>有</t>
        </is>
      </c>
      <c r="W8" s="25" t="n">
        <v>1</v>
      </c>
      <c r="X8" s="24" t="inlineStr">
        <is>
          <t>か月</t>
        </is>
      </c>
      <c r="Y8" s="30">
        <f>IF(OR($U8="",$W8="",$X8=""),"",IF($X8="か月",EDATE($U8,-$W8),$U8-$W8))</f>
        <v/>
      </c>
      <c r="Z8" s="26">
        <f>IF($Y8="","",$Y8-TODAY())</f>
        <v/>
      </c>
      <c r="AA8" s="31">
        <f>IF($Y8="","",IF($Z8&lt;0,"● 期限を過ぎています",IF($Z8&lt;=30,"▲ 30日以内",IF($Z8&lt;=90,"■ 90日以内","□ 90日より先"))))</f>
        <v/>
      </c>
      <c r="AB8" s="29" t="n"/>
      <c r="AC8" s="26">
        <f>IF($AB8="","",$AB8-TODAY())</f>
        <v/>
      </c>
      <c r="AD8" s="23" t="inlineStr">
        <is>
          <t>個人のカードで立替</t>
        </is>
      </c>
      <c r="AE8" s="32" t="n"/>
      <c r="AF8" s="23" t="n"/>
      <c r="AG8" s="23" t="n"/>
      <c r="AH8" s="23" t="inlineStr">
        <is>
          <t>在籍</t>
        </is>
      </c>
      <c r="AI8" s="23" t="inlineStr">
        <is>
          <t>可</t>
        </is>
      </c>
      <c r="AJ8" s="23" t="inlineStr">
        <is>
          <t>管理画面</t>
        </is>
      </c>
      <c r="AK8" s="23" t="n"/>
      <c r="AL8" s="29" t="n"/>
      <c r="AM8" s="23" t="n"/>
    </row>
    <row r="9">
      <c r="A9" s="22">
        <f>IF($B9="","",ROW()-3)</f>
        <v/>
      </c>
      <c r="B9" s="23" t="n"/>
      <c r="C9" s="23" t="n"/>
      <c r="D9" s="23" t="n"/>
      <c r="E9" s="23" t="n"/>
      <c r="F9" s="23" t="n"/>
      <c r="G9" s="23" t="n"/>
      <c r="H9" s="24" t="n"/>
      <c r="I9" s="25" t="n"/>
      <c r="J9" s="25" t="n"/>
      <c r="K9" s="26">
        <f>IF(OR($I9="",$J9=""),"",$I9-$J9)</f>
        <v/>
      </c>
      <c r="L9" s="24" t="n"/>
      <c r="M9" s="25" t="n"/>
      <c r="N9" s="24" t="n"/>
      <c r="O9" s="27" t="n"/>
      <c r="P9" s="26">
        <f>IF($M9="","",IF(OR($N9="JPY",$N9=""),$M9,IF($O9="","",ROUND($M9*$O9,0))))</f>
        <v/>
      </c>
      <c r="Q9" s="28">
        <f>IF($P9="","",IF($L9="月額",$P9*12,IF($L9="年額",$P9,IF($L9="四半期",$P9*4,IF(OR($L9="買い切り",$L9="無料"),0,"")))))</f>
        <v/>
      </c>
      <c r="R9" s="26">
        <f>IF(OR($Q9="",$Q9=0,$I9="",$I9=0),"",ROUND($Q9/$I9,0))</f>
        <v/>
      </c>
      <c r="S9" s="28">
        <f>IF(OR($R9="",$K9=""),"",IF($K9&lt;=0,0,$R9*$K9))</f>
        <v/>
      </c>
      <c r="T9" s="29" t="n"/>
      <c r="U9" s="29" t="n"/>
      <c r="V9" s="24" t="n"/>
      <c r="W9" s="25" t="n"/>
      <c r="X9" s="24" t="n"/>
      <c r="Y9" s="30">
        <f>IF(OR($U9="",$W9="",$X9=""),"",IF($X9="か月",EDATE($U9,-$W9),$U9-$W9))</f>
        <v/>
      </c>
      <c r="Z9" s="26">
        <f>IF($Y9="","",$Y9-TODAY())</f>
        <v/>
      </c>
      <c r="AA9" s="31">
        <f>IF($Y9="","",IF($Z9&lt;0,"● 期限を過ぎています",IF($Z9&lt;=30,"▲ 30日以内",IF($Z9&lt;=90,"■ 90日以内","□ 90日より先"))))</f>
        <v/>
      </c>
      <c r="AB9" s="29" t="n"/>
      <c r="AC9" s="26">
        <f>IF($AB9="","",$AB9-TODAY())</f>
        <v/>
      </c>
      <c r="AD9" s="23" t="n"/>
      <c r="AE9" s="32" t="n"/>
      <c r="AF9" s="23" t="n"/>
      <c r="AG9" s="23" t="n"/>
      <c r="AH9" s="23" t="n"/>
      <c r="AI9" s="23" t="n"/>
      <c r="AJ9" s="23" t="n"/>
      <c r="AK9" s="23" t="n"/>
      <c r="AL9" s="29" t="n"/>
      <c r="AM9" s="23" t="n"/>
    </row>
    <row r="10">
      <c r="A10" s="22">
        <f>IF($B10="","",ROW()-3)</f>
        <v/>
      </c>
      <c r="B10" s="23" t="n"/>
      <c r="C10" s="23" t="n"/>
      <c r="D10" s="23" t="n"/>
      <c r="E10" s="23" t="n"/>
      <c r="F10" s="23" t="n"/>
      <c r="G10" s="23" t="n"/>
      <c r="H10" s="24" t="n"/>
      <c r="I10" s="25" t="n"/>
      <c r="J10" s="25" t="n"/>
      <c r="K10" s="26">
        <f>IF(OR($I10="",$J10=""),"",$I10-$J10)</f>
        <v/>
      </c>
      <c r="L10" s="24" t="n"/>
      <c r="M10" s="25" t="n"/>
      <c r="N10" s="24" t="n"/>
      <c r="O10" s="27" t="n"/>
      <c r="P10" s="26">
        <f>IF($M10="","",IF(OR($N10="JPY",$N10=""),$M10,IF($O10="","",ROUND($M10*$O10,0))))</f>
        <v/>
      </c>
      <c r="Q10" s="28">
        <f>IF($P10="","",IF($L10="月額",$P10*12,IF($L10="年額",$P10,IF($L10="四半期",$P10*4,IF(OR($L10="買い切り",$L10="無料"),0,"")))))</f>
        <v/>
      </c>
      <c r="R10" s="26">
        <f>IF(OR($Q10="",$Q10=0,$I10="",$I10=0),"",ROUND($Q10/$I10,0))</f>
        <v/>
      </c>
      <c r="S10" s="28">
        <f>IF(OR($R10="",$K10=""),"",IF($K10&lt;=0,0,$R10*$K10))</f>
        <v/>
      </c>
      <c r="T10" s="29" t="n"/>
      <c r="U10" s="29" t="n"/>
      <c r="V10" s="24" t="n"/>
      <c r="W10" s="25" t="n"/>
      <c r="X10" s="24" t="n"/>
      <c r="Y10" s="30">
        <f>IF(OR($U10="",$W10="",$X10=""),"",IF($X10="か月",EDATE($U10,-$W10),$U10-$W10))</f>
        <v/>
      </c>
      <c r="Z10" s="26">
        <f>IF($Y10="","",$Y10-TODAY())</f>
        <v/>
      </c>
      <c r="AA10" s="31">
        <f>IF($Y10="","",IF($Z10&lt;0,"● 期限を過ぎています",IF($Z10&lt;=30,"▲ 30日以内",IF($Z10&lt;=90,"■ 90日以内","□ 90日より先"))))</f>
        <v/>
      </c>
      <c r="AB10" s="29" t="n"/>
      <c r="AC10" s="26">
        <f>IF($AB10="","",$AB10-TODAY())</f>
        <v/>
      </c>
      <c r="AD10" s="23" t="n"/>
      <c r="AE10" s="32" t="n"/>
      <c r="AF10" s="23" t="n"/>
      <c r="AG10" s="23" t="n"/>
      <c r="AH10" s="23" t="n"/>
      <c r="AI10" s="23" t="n"/>
      <c r="AJ10" s="23" t="n"/>
      <c r="AK10" s="23" t="n"/>
      <c r="AL10" s="29" t="n"/>
      <c r="AM10" s="23" t="n"/>
    </row>
    <row r="11">
      <c r="A11" s="22">
        <f>IF($B11="","",ROW()-3)</f>
        <v/>
      </c>
      <c r="B11" s="23" t="n"/>
      <c r="C11" s="23" t="n"/>
      <c r="D11" s="23" t="n"/>
      <c r="E11" s="23" t="n"/>
      <c r="F11" s="23" t="n"/>
      <c r="G11" s="23" t="n"/>
      <c r="H11" s="24" t="n"/>
      <c r="I11" s="25" t="n"/>
      <c r="J11" s="25" t="n"/>
      <c r="K11" s="26">
        <f>IF(OR($I11="",$J11=""),"",$I11-$J11)</f>
        <v/>
      </c>
      <c r="L11" s="24" t="n"/>
      <c r="M11" s="25" t="n"/>
      <c r="N11" s="24" t="n"/>
      <c r="O11" s="27" t="n"/>
      <c r="P11" s="26">
        <f>IF($M11="","",IF(OR($N11="JPY",$N11=""),$M11,IF($O11="","",ROUND($M11*$O11,0))))</f>
        <v/>
      </c>
      <c r="Q11" s="28">
        <f>IF($P11="","",IF($L11="月額",$P11*12,IF($L11="年額",$P11,IF($L11="四半期",$P11*4,IF(OR($L11="買い切り",$L11="無料"),0,"")))))</f>
        <v/>
      </c>
      <c r="R11" s="26">
        <f>IF(OR($Q11="",$Q11=0,$I11="",$I11=0),"",ROUND($Q11/$I11,0))</f>
        <v/>
      </c>
      <c r="S11" s="28">
        <f>IF(OR($R11="",$K11=""),"",IF($K11&lt;=0,0,$R11*$K11))</f>
        <v/>
      </c>
      <c r="T11" s="29" t="n"/>
      <c r="U11" s="29" t="n"/>
      <c r="V11" s="24" t="n"/>
      <c r="W11" s="25" t="n"/>
      <c r="X11" s="24" t="n"/>
      <c r="Y11" s="30">
        <f>IF(OR($U11="",$W11="",$X11=""),"",IF($X11="か月",EDATE($U11,-$W11),$U11-$W11))</f>
        <v/>
      </c>
      <c r="Z11" s="26">
        <f>IF($Y11="","",$Y11-TODAY())</f>
        <v/>
      </c>
      <c r="AA11" s="31">
        <f>IF($Y11="","",IF($Z11&lt;0,"● 期限を過ぎています",IF($Z11&lt;=30,"▲ 30日以内",IF($Z11&lt;=90,"■ 90日以内","□ 90日より先"))))</f>
        <v/>
      </c>
      <c r="AB11" s="29" t="n"/>
      <c r="AC11" s="26">
        <f>IF($AB11="","",$AB11-TODAY())</f>
        <v/>
      </c>
      <c r="AD11" s="23" t="n"/>
      <c r="AE11" s="32" t="n"/>
      <c r="AF11" s="23" t="n"/>
      <c r="AG11" s="23" t="n"/>
      <c r="AH11" s="23" t="n"/>
      <c r="AI11" s="23" t="n"/>
      <c r="AJ11" s="23" t="n"/>
      <c r="AK11" s="23" t="n"/>
      <c r="AL11" s="29" t="n"/>
      <c r="AM11" s="23" t="n"/>
    </row>
    <row r="12">
      <c r="A12" s="22">
        <f>IF($B12="","",ROW()-3)</f>
        <v/>
      </c>
      <c r="B12" s="23" t="n"/>
      <c r="C12" s="23" t="n"/>
      <c r="D12" s="23" t="n"/>
      <c r="E12" s="23" t="n"/>
      <c r="F12" s="23" t="n"/>
      <c r="G12" s="23" t="n"/>
      <c r="H12" s="24" t="n"/>
      <c r="I12" s="25" t="n"/>
      <c r="J12" s="25" t="n"/>
      <c r="K12" s="26">
        <f>IF(OR($I12="",$J12=""),"",$I12-$J12)</f>
        <v/>
      </c>
      <c r="L12" s="24" t="n"/>
      <c r="M12" s="25" t="n"/>
      <c r="N12" s="24" t="n"/>
      <c r="O12" s="27" t="n"/>
      <c r="P12" s="26">
        <f>IF($M12="","",IF(OR($N12="JPY",$N12=""),$M12,IF($O12="","",ROUND($M12*$O12,0))))</f>
        <v/>
      </c>
      <c r="Q12" s="28">
        <f>IF($P12="","",IF($L12="月額",$P12*12,IF($L12="年額",$P12,IF($L12="四半期",$P12*4,IF(OR($L12="買い切り",$L12="無料"),0,"")))))</f>
        <v/>
      </c>
      <c r="R12" s="26">
        <f>IF(OR($Q12="",$Q12=0,$I12="",$I12=0),"",ROUND($Q12/$I12,0))</f>
        <v/>
      </c>
      <c r="S12" s="28">
        <f>IF(OR($R12="",$K12=""),"",IF($K12&lt;=0,0,$R12*$K12))</f>
        <v/>
      </c>
      <c r="T12" s="29" t="n"/>
      <c r="U12" s="29" t="n"/>
      <c r="V12" s="24" t="n"/>
      <c r="W12" s="25" t="n"/>
      <c r="X12" s="24" t="n"/>
      <c r="Y12" s="30">
        <f>IF(OR($U12="",$W12="",$X12=""),"",IF($X12="か月",EDATE($U12,-$W12),$U12-$W12))</f>
        <v/>
      </c>
      <c r="Z12" s="26">
        <f>IF($Y12="","",$Y12-TODAY())</f>
        <v/>
      </c>
      <c r="AA12" s="31">
        <f>IF($Y12="","",IF($Z12&lt;0,"● 期限を過ぎています",IF($Z12&lt;=30,"▲ 30日以内",IF($Z12&lt;=90,"■ 90日以内","□ 90日より先"))))</f>
        <v/>
      </c>
      <c r="AB12" s="29" t="n"/>
      <c r="AC12" s="26">
        <f>IF($AB12="","",$AB12-TODAY())</f>
        <v/>
      </c>
      <c r="AD12" s="23" t="n"/>
      <c r="AE12" s="32" t="n"/>
      <c r="AF12" s="23" t="n"/>
      <c r="AG12" s="23" t="n"/>
      <c r="AH12" s="23" t="n"/>
      <c r="AI12" s="23" t="n"/>
      <c r="AJ12" s="23" t="n"/>
      <c r="AK12" s="23" t="n"/>
      <c r="AL12" s="29" t="n"/>
      <c r="AM12" s="23" t="n"/>
    </row>
    <row r="13">
      <c r="A13" s="22">
        <f>IF($B13="","",ROW()-3)</f>
        <v/>
      </c>
      <c r="B13" s="23" t="n"/>
      <c r="C13" s="23" t="n"/>
      <c r="D13" s="23" t="n"/>
      <c r="E13" s="23" t="n"/>
      <c r="F13" s="23" t="n"/>
      <c r="G13" s="23" t="n"/>
      <c r="H13" s="24" t="n"/>
      <c r="I13" s="25" t="n"/>
      <c r="J13" s="25" t="n"/>
      <c r="K13" s="26">
        <f>IF(OR($I13="",$J13=""),"",$I13-$J13)</f>
        <v/>
      </c>
      <c r="L13" s="24" t="n"/>
      <c r="M13" s="25" t="n"/>
      <c r="N13" s="24" t="n"/>
      <c r="O13" s="27" t="n"/>
      <c r="P13" s="26">
        <f>IF($M13="","",IF(OR($N13="JPY",$N13=""),$M13,IF($O13="","",ROUND($M13*$O13,0))))</f>
        <v/>
      </c>
      <c r="Q13" s="28">
        <f>IF($P13="","",IF($L13="月額",$P13*12,IF($L13="年額",$P13,IF($L13="四半期",$P13*4,IF(OR($L13="買い切り",$L13="無料"),0,"")))))</f>
        <v/>
      </c>
      <c r="R13" s="26">
        <f>IF(OR($Q13="",$Q13=0,$I13="",$I13=0),"",ROUND($Q13/$I13,0))</f>
        <v/>
      </c>
      <c r="S13" s="28">
        <f>IF(OR($R13="",$K13=""),"",IF($K13&lt;=0,0,$R13*$K13))</f>
        <v/>
      </c>
      <c r="T13" s="29" t="n"/>
      <c r="U13" s="29" t="n"/>
      <c r="V13" s="24" t="n"/>
      <c r="W13" s="25" t="n"/>
      <c r="X13" s="24" t="n"/>
      <c r="Y13" s="30">
        <f>IF(OR($U13="",$W13="",$X13=""),"",IF($X13="か月",EDATE($U13,-$W13),$U13-$W13))</f>
        <v/>
      </c>
      <c r="Z13" s="26">
        <f>IF($Y13="","",$Y13-TODAY())</f>
        <v/>
      </c>
      <c r="AA13" s="31">
        <f>IF($Y13="","",IF($Z13&lt;0,"● 期限を過ぎています",IF($Z13&lt;=30,"▲ 30日以内",IF($Z13&lt;=90,"■ 90日以内","□ 90日より先"))))</f>
        <v/>
      </c>
      <c r="AB13" s="29" t="n"/>
      <c r="AC13" s="26">
        <f>IF($AB13="","",$AB13-TODAY())</f>
        <v/>
      </c>
      <c r="AD13" s="23" t="n"/>
      <c r="AE13" s="32" t="n"/>
      <c r="AF13" s="23" t="n"/>
      <c r="AG13" s="23" t="n"/>
      <c r="AH13" s="23" t="n"/>
      <c r="AI13" s="23" t="n"/>
      <c r="AJ13" s="23" t="n"/>
      <c r="AK13" s="23" t="n"/>
      <c r="AL13" s="29" t="n"/>
      <c r="AM13" s="23" t="n"/>
    </row>
    <row r="14">
      <c r="A14" s="22">
        <f>IF($B14="","",ROW()-3)</f>
        <v/>
      </c>
      <c r="B14" s="23" t="n"/>
      <c r="C14" s="23" t="n"/>
      <c r="D14" s="23" t="n"/>
      <c r="E14" s="23" t="n"/>
      <c r="F14" s="23" t="n"/>
      <c r="G14" s="23" t="n"/>
      <c r="H14" s="24" t="n"/>
      <c r="I14" s="25" t="n"/>
      <c r="J14" s="25" t="n"/>
      <c r="K14" s="26">
        <f>IF(OR($I14="",$J14=""),"",$I14-$J14)</f>
        <v/>
      </c>
      <c r="L14" s="24" t="n"/>
      <c r="M14" s="25" t="n"/>
      <c r="N14" s="24" t="n"/>
      <c r="O14" s="27" t="n"/>
      <c r="P14" s="26">
        <f>IF($M14="","",IF(OR($N14="JPY",$N14=""),$M14,IF($O14="","",ROUND($M14*$O14,0))))</f>
        <v/>
      </c>
      <c r="Q14" s="28">
        <f>IF($P14="","",IF($L14="月額",$P14*12,IF($L14="年額",$P14,IF($L14="四半期",$P14*4,IF(OR($L14="買い切り",$L14="無料"),0,"")))))</f>
        <v/>
      </c>
      <c r="R14" s="26">
        <f>IF(OR($Q14="",$Q14=0,$I14="",$I14=0),"",ROUND($Q14/$I14,0))</f>
        <v/>
      </c>
      <c r="S14" s="28">
        <f>IF(OR($R14="",$K14=""),"",IF($K14&lt;=0,0,$R14*$K14))</f>
        <v/>
      </c>
      <c r="T14" s="29" t="n"/>
      <c r="U14" s="29" t="n"/>
      <c r="V14" s="24" t="n"/>
      <c r="W14" s="25" t="n"/>
      <c r="X14" s="24" t="n"/>
      <c r="Y14" s="30">
        <f>IF(OR($U14="",$W14="",$X14=""),"",IF($X14="か月",EDATE($U14,-$W14),$U14-$W14))</f>
        <v/>
      </c>
      <c r="Z14" s="26">
        <f>IF($Y14="","",$Y14-TODAY())</f>
        <v/>
      </c>
      <c r="AA14" s="31">
        <f>IF($Y14="","",IF($Z14&lt;0,"● 期限を過ぎています",IF($Z14&lt;=30,"▲ 30日以内",IF($Z14&lt;=90,"■ 90日以内","□ 90日より先"))))</f>
        <v/>
      </c>
      <c r="AB14" s="29" t="n"/>
      <c r="AC14" s="26">
        <f>IF($AB14="","",$AB14-TODAY())</f>
        <v/>
      </c>
      <c r="AD14" s="23" t="n"/>
      <c r="AE14" s="32" t="n"/>
      <c r="AF14" s="23" t="n"/>
      <c r="AG14" s="23" t="n"/>
      <c r="AH14" s="23" t="n"/>
      <c r="AI14" s="23" t="n"/>
      <c r="AJ14" s="23" t="n"/>
      <c r="AK14" s="23" t="n"/>
      <c r="AL14" s="29" t="n"/>
      <c r="AM14" s="23" t="n"/>
    </row>
    <row r="15">
      <c r="A15" s="22">
        <f>IF($B15="","",ROW()-3)</f>
        <v/>
      </c>
      <c r="B15" s="23" t="n"/>
      <c r="C15" s="23" t="n"/>
      <c r="D15" s="23" t="n"/>
      <c r="E15" s="23" t="n"/>
      <c r="F15" s="23" t="n"/>
      <c r="G15" s="23" t="n"/>
      <c r="H15" s="24" t="n"/>
      <c r="I15" s="25" t="n"/>
      <c r="J15" s="25" t="n"/>
      <c r="K15" s="26">
        <f>IF(OR($I15="",$J15=""),"",$I15-$J15)</f>
        <v/>
      </c>
      <c r="L15" s="24" t="n"/>
      <c r="M15" s="25" t="n"/>
      <c r="N15" s="24" t="n"/>
      <c r="O15" s="27" t="n"/>
      <c r="P15" s="26">
        <f>IF($M15="","",IF(OR($N15="JPY",$N15=""),$M15,IF($O15="","",ROUND($M15*$O15,0))))</f>
        <v/>
      </c>
      <c r="Q15" s="28">
        <f>IF($P15="","",IF($L15="月額",$P15*12,IF($L15="年額",$P15,IF($L15="四半期",$P15*4,IF(OR($L15="買い切り",$L15="無料"),0,"")))))</f>
        <v/>
      </c>
      <c r="R15" s="26">
        <f>IF(OR($Q15="",$Q15=0,$I15="",$I15=0),"",ROUND($Q15/$I15,0))</f>
        <v/>
      </c>
      <c r="S15" s="28">
        <f>IF(OR($R15="",$K15=""),"",IF($K15&lt;=0,0,$R15*$K15))</f>
        <v/>
      </c>
      <c r="T15" s="29" t="n"/>
      <c r="U15" s="29" t="n"/>
      <c r="V15" s="24" t="n"/>
      <c r="W15" s="25" t="n"/>
      <c r="X15" s="24" t="n"/>
      <c r="Y15" s="30">
        <f>IF(OR($U15="",$W15="",$X15=""),"",IF($X15="か月",EDATE($U15,-$W15),$U15-$W15))</f>
        <v/>
      </c>
      <c r="Z15" s="26">
        <f>IF($Y15="","",$Y15-TODAY())</f>
        <v/>
      </c>
      <c r="AA15" s="31">
        <f>IF($Y15="","",IF($Z15&lt;0,"● 期限を過ぎています",IF($Z15&lt;=30,"▲ 30日以内",IF($Z15&lt;=90,"■ 90日以内","□ 90日より先"))))</f>
        <v/>
      </c>
      <c r="AB15" s="29" t="n"/>
      <c r="AC15" s="26">
        <f>IF($AB15="","",$AB15-TODAY())</f>
        <v/>
      </c>
      <c r="AD15" s="23" t="n"/>
      <c r="AE15" s="32" t="n"/>
      <c r="AF15" s="23" t="n"/>
      <c r="AG15" s="23" t="n"/>
      <c r="AH15" s="23" t="n"/>
      <c r="AI15" s="23" t="n"/>
      <c r="AJ15" s="23" t="n"/>
      <c r="AK15" s="23" t="n"/>
      <c r="AL15" s="29" t="n"/>
      <c r="AM15" s="23" t="n"/>
    </row>
    <row r="16">
      <c r="A16" s="22">
        <f>IF($B16="","",ROW()-3)</f>
        <v/>
      </c>
      <c r="B16" s="23" t="n"/>
      <c r="C16" s="23" t="n"/>
      <c r="D16" s="23" t="n"/>
      <c r="E16" s="23" t="n"/>
      <c r="F16" s="23" t="n"/>
      <c r="G16" s="23" t="n"/>
      <c r="H16" s="24" t="n"/>
      <c r="I16" s="25" t="n"/>
      <c r="J16" s="25" t="n"/>
      <c r="K16" s="26">
        <f>IF(OR($I16="",$J16=""),"",$I16-$J16)</f>
        <v/>
      </c>
      <c r="L16" s="24" t="n"/>
      <c r="M16" s="25" t="n"/>
      <c r="N16" s="24" t="n"/>
      <c r="O16" s="27" t="n"/>
      <c r="P16" s="26">
        <f>IF($M16="","",IF(OR($N16="JPY",$N16=""),$M16,IF($O16="","",ROUND($M16*$O16,0))))</f>
        <v/>
      </c>
      <c r="Q16" s="28">
        <f>IF($P16="","",IF($L16="月額",$P16*12,IF($L16="年額",$P16,IF($L16="四半期",$P16*4,IF(OR($L16="買い切り",$L16="無料"),0,"")))))</f>
        <v/>
      </c>
      <c r="R16" s="26">
        <f>IF(OR($Q16="",$Q16=0,$I16="",$I16=0),"",ROUND($Q16/$I16,0))</f>
        <v/>
      </c>
      <c r="S16" s="28">
        <f>IF(OR($R16="",$K16=""),"",IF($K16&lt;=0,0,$R16*$K16))</f>
        <v/>
      </c>
      <c r="T16" s="29" t="n"/>
      <c r="U16" s="29" t="n"/>
      <c r="V16" s="24" t="n"/>
      <c r="W16" s="25" t="n"/>
      <c r="X16" s="24" t="n"/>
      <c r="Y16" s="30">
        <f>IF(OR($U16="",$W16="",$X16=""),"",IF($X16="か月",EDATE($U16,-$W16),$U16-$W16))</f>
        <v/>
      </c>
      <c r="Z16" s="26">
        <f>IF($Y16="","",$Y16-TODAY())</f>
        <v/>
      </c>
      <c r="AA16" s="31">
        <f>IF($Y16="","",IF($Z16&lt;0,"● 期限を過ぎています",IF($Z16&lt;=30,"▲ 30日以内",IF($Z16&lt;=90,"■ 90日以内","□ 90日より先"))))</f>
        <v/>
      </c>
      <c r="AB16" s="29" t="n"/>
      <c r="AC16" s="26">
        <f>IF($AB16="","",$AB16-TODAY())</f>
        <v/>
      </c>
      <c r="AD16" s="23" t="n"/>
      <c r="AE16" s="32" t="n"/>
      <c r="AF16" s="23" t="n"/>
      <c r="AG16" s="23" t="n"/>
      <c r="AH16" s="23" t="n"/>
      <c r="AI16" s="23" t="n"/>
      <c r="AJ16" s="23" t="n"/>
      <c r="AK16" s="23" t="n"/>
      <c r="AL16" s="29" t="n"/>
      <c r="AM16" s="23" t="n"/>
    </row>
    <row r="17">
      <c r="A17" s="22">
        <f>IF($B17="","",ROW()-3)</f>
        <v/>
      </c>
      <c r="B17" s="23" t="n"/>
      <c r="C17" s="23" t="n"/>
      <c r="D17" s="23" t="n"/>
      <c r="E17" s="23" t="n"/>
      <c r="F17" s="23" t="n"/>
      <c r="G17" s="23" t="n"/>
      <c r="H17" s="24" t="n"/>
      <c r="I17" s="25" t="n"/>
      <c r="J17" s="25" t="n"/>
      <c r="K17" s="26">
        <f>IF(OR($I17="",$J17=""),"",$I17-$J17)</f>
        <v/>
      </c>
      <c r="L17" s="24" t="n"/>
      <c r="M17" s="25" t="n"/>
      <c r="N17" s="24" t="n"/>
      <c r="O17" s="27" t="n"/>
      <c r="P17" s="26">
        <f>IF($M17="","",IF(OR($N17="JPY",$N17=""),$M17,IF($O17="","",ROUND($M17*$O17,0))))</f>
        <v/>
      </c>
      <c r="Q17" s="28">
        <f>IF($P17="","",IF($L17="月額",$P17*12,IF($L17="年額",$P17,IF($L17="四半期",$P17*4,IF(OR($L17="買い切り",$L17="無料"),0,"")))))</f>
        <v/>
      </c>
      <c r="R17" s="26">
        <f>IF(OR($Q17="",$Q17=0,$I17="",$I17=0),"",ROUND($Q17/$I17,0))</f>
        <v/>
      </c>
      <c r="S17" s="28">
        <f>IF(OR($R17="",$K17=""),"",IF($K17&lt;=0,0,$R17*$K17))</f>
        <v/>
      </c>
      <c r="T17" s="29" t="n"/>
      <c r="U17" s="29" t="n"/>
      <c r="V17" s="24" t="n"/>
      <c r="W17" s="25" t="n"/>
      <c r="X17" s="24" t="n"/>
      <c r="Y17" s="30">
        <f>IF(OR($U17="",$W17="",$X17=""),"",IF($X17="か月",EDATE($U17,-$W17),$U17-$W17))</f>
        <v/>
      </c>
      <c r="Z17" s="26">
        <f>IF($Y17="","",$Y17-TODAY())</f>
        <v/>
      </c>
      <c r="AA17" s="31">
        <f>IF($Y17="","",IF($Z17&lt;0,"● 期限を過ぎています",IF($Z17&lt;=30,"▲ 30日以内",IF($Z17&lt;=90,"■ 90日以内","□ 90日より先"))))</f>
        <v/>
      </c>
      <c r="AB17" s="29" t="n"/>
      <c r="AC17" s="26">
        <f>IF($AB17="","",$AB17-TODAY())</f>
        <v/>
      </c>
      <c r="AD17" s="23" t="n"/>
      <c r="AE17" s="32" t="n"/>
      <c r="AF17" s="23" t="n"/>
      <c r="AG17" s="23" t="n"/>
      <c r="AH17" s="23" t="n"/>
      <c r="AI17" s="23" t="n"/>
      <c r="AJ17" s="23" t="n"/>
      <c r="AK17" s="23" t="n"/>
      <c r="AL17" s="29" t="n"/>
      <c r="AM17" s="23" t="n"/>
    </row>
    <row r="18">
      <c r="A18" s="22">
        <f>IF($B18="","",ROW()-3)</f>
        <v/>
      </c>
      <c r="B18" s="23" t="n"/>
      <c r="C18" s="23" t="n"/>
      <c r="D18" s="23" t="n"/>
      <c r="E18" s="23" t="n"/>
      <c r="F18" s="23" t="n"/>
      <c r="G18" s="23" t="n"/>
      <c r="H18" s="24" t="n"/>
      <c r="I18" s="25" t="n"/>
      <c r="J18" s="25" t="n"/>
      <c r="K18" s="26">
        <f>IF(OR($I18="",$J18=""),"",$I18-$J18)</f>
        <v/>
      </c>
      <c r="L18" s="24" t="n"/>
      <c r="M18" s="25" t="n"/>
      <c r="N18" s="24" t="n"/>
      <c r="O18" s="27" t="n"/>
      <c r="P18" s="26">
        <f>IF($M18="","",IF(OR($N18="JPY",$N18=""),$M18,IF($O18="","",ROUND($M18*$O18,0))))</f>
        <v/>
      </c>
      <c r="Q18" s="28">
        <f>IF($P18="","",IF($L18="月額",$P18*12,IF($L18="年額",$P18,IF($L18="四半期",$P18*4,IF(OR($L18="買い切り",$L18="無料"),0,"")))))</f>
        <v/>
      </c>
      <c r="R18" s="26">
        <f>IF(OR($Q18="",$Q18=0,$I18="",$I18=0),"",ROUND($Q18/$I18,0))</f>
        <v/>
      </c>
      <c r="S18" s="28">
        <f>IF(OR($R18="",$K18=""),"",IF($K18&lt;=0,0,$R18*$K18))</f>
        <v/>
      </c>
      <c r="T18" s="29" t="n"/>
      <c r="U18" s="29" t="n"/>
      <c r="V18" s="24" t="n"/>
      <c r="W18" s="25" t="n"/>
      <c r="X18" s="24" t="n"/>
      <c r="Y18" s="30">
        <f>IF(OR($U18="",$W18="",$X18=""),"",IF($X18="か月",EDATE($U18,-$W18),$U18-$W18))</f>
        <v/>
      </c>
      <c r="Z18" s="26">
        <f>IF($Y18="","",$Y18-TODAY())</f>
        <v/>
      </c>
      <c r="AA18" s="31">
        <f>IF($Y18="","",IF($Z18&lt;0,"● 期限を過ぎています",IF($Z18&lt;=30,"▲ 30日以内",IF($Z18&lt;=90,"■ 90日以内","□ 90日より先"))))</f>
        <v/>
      </c>
      <c r="AB18" s="29" t="n"/>
      <c r="AC18" s="26">
        <f>IF($AB18="","",$AB18-TODAY())</f>
        <v/>
      </c>
      <c r="AD18" s="23" t="n"/>
      <c r="AE18" s="32" t="n"/>
      <c r="AF18" s="23" t="n"/>
      <c r="AG18" s="23" t="n"/>
      <c r="AH18" s="23" t="n"/>
      <c r="AI18" s="23" t="n"/>
      <c r="AJ18" s="23" t="n"/>
      <c r="AK18" s="23" t="n"/>
      <c r="AL18" s="29" t="n"/>
      <c r="AM18" s="23" t="n"/>
    </row>
    <row r="19">
      <c r="A19" s="22">
        <f>IF($B19="","",ROW()-3)</f>
        <v/>
      </c>
      <c r="B19" s="23" t="n"/>
      <c r="C19" s="23" t="n"/>
      <c r="D19" s="23" t="n"/>
      <c r="E19" s="23" t="n"/>
      <c r="F19" s="23" t="n"/>
      <c r="G19" s="23" t="n"/>
      <c r="H19" s="24" t="n"/>
      <c r="I19" s="25" t="n"/>
      <c r="J19" s="25" t="n"/>
      <c r="K19" s="26">
        <f>IF(OR($I19="",$J19=""),"",$I19-$J19)</f>
        <v/>
      </c>
      <c r="L19" s="24" t="n"/>
      <c r="M19" s="25" t="n"/>
      <c r="N19" s="24" t="n"/>
      <c r="O19" s="27" t="n"/>
      <c r="P19" s="26">
        <f>IF($M19="","",IF(OR($N19="JPY",$N19=""),$M19,IF($O19="","",ROUND($M19*$O19,0))))</f>
        <v/>
      </c>
      <c r="Q19" s="28">
        <f>IF($P19="","",IF($L19="月額",$P19*12,IF($L19="年額",$P19,IF($L19="四半期",$P19*4,IF(OR($L19="買い切り",$L19="無料"),0,"")))))</f>
        <v/>
      </c>
      <c r="R19" s="26">
        <f>IF(OR($Q19="",$Q19=0,$I19="",$I19=0),"",ROUND($Q19/$I19,0))</f>
        <v/>
      </c>
      <c r="S19" s="28">
        <f>IF(OR($R19="",$K19=""),"",IF($K19&lt;=0,0,$R19*$K19))</f>
        <v/>
      </c>
      <c r="T19" s="29" t="n"/>
      <c r="U19" s="29" t="n"/>
      <c r="V19" s="24" t="n"/>
      <c r="W19" s="25" t="n"/>
      <c r="X19" s="24" t="n"/>
      <c r="Y19" s="30">
        <f>IF(OR($U19="",$W19="",$X19=""),"",IF($X19="か月",EDATE($U19,-$W19),$U19-$W19))</f>
        <v/>
      </c>
      <c r="Z19" s="26">
        <f>IF($Y19="","",$Y19-TODAY())</f>
        <v/>
      </c>
      <c r="AA19" s="31">
        <f>IF($Y19="","",IF($Z19&lt;0,"● 期限を過ぎています",IF($Z19&lt;=30,"▲ 30日以内",IF($Z19&lt;=90,"■ 90日以内","□ 90日より先"))))</f>
        <v/>
      </c>
      <c r="AB19" s="29" t="n"/>
      <c r="AC19" s="26">
        <f>IF($AB19="","",$AB19-TODAY())</f>
        <v/>
      </c>
      <c r="AD19" s="23" t="n"/>
      <c r="AE19" s="32" t="n"/>
      <c r="AF19" s="23" t="n"/>
      <c r="AG19" s="23" t="n"/>
      <c r="AH19" s="23" t="n"/>
      <c r="AI19" s="23" t="n"/>
      <c r="AJ19" s="23" t="n"/>
      <c r="AK19" s="23" t="n"/>
      <c r="AL19" s="29" t="n"/>
      <c r="AM19" s="23" t="n"/>
    </row>
    <row r="20">
      <c r="A20" s="22">
        <f>IF($B20="","",ROW()-3)</f>
        <v/>
      </c>
      <c r="B20" s="23" t="n"/>
      <c r="C20" s="23" t="n"/>
      <c r="D20" s="23" t="n"/>
      <c r="E20" s="23" t="n"/>
      <c r="F20" s="23" t="n"/>
      <c r="G20" s="23" t="n"/>
      <c r="H20" s="24" t="n"/>
      <c r="I20" s="25" t="n"/>
      <c r="J20" s="25" t="n"/>
      <c r="K20" s="26">
        <f>IF(OR($I20="",$J20=""),"",$I20-$J20)</f>
        <v/>
      </c>
      <c r="L20" s="24" t="n"/>
      <c r="M20" s="25" t="n"/>
      <c r="N20" s="24" t="n"/>
      <c r="O20" s="27" t="n"/>
      <c r="P20" s="26">
        <f>IF($M20="","",IF(OR($N20="JPY",$N20=""),$M20,IF($O20="","",ROUND($M20*$O20,0))))</f>
        <v/>
      </c>
      <c r="Q20" s="28">
        <f>IF($P20="","",IF($L20="月額",$P20*12,IF($L20="年額",$P20,IF($L20="四半期",$P20*4,IF(OR($L20="買い切り",$L20="無料"),0,"")))))</f>
        <v/>
      </c>
      <c r="R20" s="26">
        <f>IF(OR($Q20="",$Q20=0,$I20="",$I20=0),"",ROUND($Q20/$I20,0))</f>
        <v/>
      </c>
      <c r="S20" s="28">
        <f>IF(OR($R20="",$K20=""),"",IF($K20&lt;=0,0,$R20*$K20))</f>
        <v/>
      </c>
      <c r="T20" s="29" t="n"/>
      <c r="U20" s="29" t="n"/>
      <c r="V20" s="24" t="n"/>
      <c r="W20" s="25" t="n"/>
      <c r="X20" s="24" t="n"/>
      <c r="Y20" s="30">
        <f>IF(OR($U20="",$W20="",$X20=""),"",IF($X20="か月",EDATE($U20,-$W20),$U20-$W20))</f>
        <v/>
      </c>
      <c r="Z20" s="26">
        <f>IF($Y20="","",$Y20-TODAY())</f>
        <v/>
      </c>
      <c r="AA20" s="31">
        <f>IF($Y20="","",IF($Z20&lt;0,"● 期限を過ぎています",IF($Z20&lt;=30,"▲ 30日以内",IF($Z20&lt;=90,"■ 90日以内","□ 90日より先"))))</f>
        <v/>
      </c>
      <c r="AB20" s="29" t="n"/>
      <c r="AC20" s="26">
        <f>IF($AB20="","",$AB20-TODAY())</f>
        <v/>
      </c>
      <c r="AD20" s="23" t="n"/>
      <c r="AE20" s="32" t="n"/>
      <c r="AF20" s="23" t="n"/>
      <c r="AG20" s="23" t="n"/>
      <c r="AH20" s="23" t="n"/>
      <c r="AI20" s="23" t="n"/>
      <c r="AJ20" s="23" t="n"/>
      <c r="AK20" s="23" t="n"/>
      <c r="AL20" s="29" t="n"/>
      <c r="AM20" s="23" t="n"/>
    </row>
    <row r="21">
      <c r="A21" s="22">
        <f>IF($B21="","",ROW()-3)</f>
        <v/>
      </c>
      <c r="B21" s="23" t="n"/>
      <c r="C21" s="23" t="n"/>
      <c r="D21" s="23" t="n"/>
      <c r="E21" s="23" t="n"/>
      <c r="F21" s="23" t="n"/>
      <c r="G21" s="23" t="n"/>
      <c r="H21" s="24" t="n"/>
      <c r="I21" s="25" t="n"/>
      <c r="J21" s="25" t="n"/>
      <c r="K21" s="26">
        <f>IF(OR($I21="",$J21=""),"",$I21-$J21)</f>
        <v/>
      </c>
      <c r="L21" s="24" t="n"/>
      <c r="M21" s="25" t="n"/>
      <c r="N21" s="24" t="n"/>
      <c r="O21" s="27" t="n"/>
      <c r="P21" s="26">
        <f>IF($M21="","",IF(OR($N21="JPY",$N21=""),$M21,IF($O21="","",ROUND($M21*$O21,0))))</f>
        <v/>
      </c>
      <c r="Q21" s="28">
        <f>IF($P21="","",IF($L21="月額",$P21*12,IF($L21="年額",$P21,IF($L21="四半期",$P21*4,IF(OR($L21="買い切り",$L21="無料"),0,"")))))</f>
        <v/>
      </c>
      <c r="R21" s="26">
        <f>IF(OR($Q21="",$Q21=0,$I21="",$I21=0),"",ROUND($Q21/$I21,0))</f>
        <v/>
      </c>
      <c r="S21" s="28">
        <f>IF(OR($R21="",$K21=""),"",IF($K21&lt;=0,0,$R21*$K21))</f>
        <v/>
      </c>
      <c r="T21" s="29" t="n"/>
      <c r="U21" s="29" t="n"/>
      <c r="V21" s="24" t="n"/>
      <c r="W21" s="25" t="n"/>
      <c r="X21" s="24" t="n"/>
      <c r="Y21" s="30">
        <f>IF(OR($U21="",$W21="",$X21=""),"",IF($X21="か月",EDATE($U21,-$W21),$U21-$W21))</f>
        <v/>
      </c>
      <c r="Z21" s="26">
        <f>IF($Y21="","",$Y21-TODAY())</f>
        <v/>
      </c>
      <c r="AA21" s="31">
        <f>IF($Y21="","",IF($Z21&lt;0,"● 期限を過ぎています",IF($Z21&lt;=30,"▲ 30日以内",IF($Z21&lt;=90,"■ 90日以内","□ 90日より先"))))</f>
        <v/>
      </c>
      <c r="AB21" s="29" t="n"/>
      <c r="AC21" s="26">
        <f>IF($AB21="","",$AB21-TODAY())</f>
        <v/>
      </c>
      <c r="AD21" s="23" t="n"/>
      <c r="AE21" s="32" t="n"/>
      <c r="AF21" s="23" t="n"/>
      <c r="AG21" s="23" t="n"/>
      <c r="AH21" s="23" t="n"/>
      <c r="AI21" s="23" t="n"/>
      <c r="AJ21" s="23" t="n"/>
      <c r="AK21" s="23" t="n"/>
      <c r="AL21" s="29" t="n"/>
      <c r="AM21" s="23" t="n"/>
    </row>
    <row r="22">
      <c r="A22" s="22">
        <f>IF($B22="","",ROW()-3)</f>
        <v/>
      </c>
      <c r="B22" s="23" t="n"/>
      <c r="C22" s="23" t="n"/>
      <c r="D22" s="23" t="n"/>
      <c r="E22" s="23" t="n"/>
      <c r="F22" s="23" t="n"/>
      <c r="G22" s="23" t="n"/>
      <c r="H22" s="24" t="n"/>
      <c r="I22" s="25" t="n"/>
      <c r="J22" s="25" t="n"/>
      <c r="K22" s="26">
        <f>IF(OR($I22="",$J22=""),"",$I22-$J22)</f>
        <v/>
      </c>
      <c r="L22" s="24" t="n"/>
      <c r="M22" s="25" t="n"/>
      <c r="N22" s="24" t="n"/>
      <c r="O22" s="27" t="n"/>
      <c r="P22" s="26">
        <f>IF($M22="","",IF(OR($N22="JPY",$N22=""),$M22,IF($O22="","",ROUND($M22*$O22,0))))</f>
        <v/>
      </c>
      <c r="Q22" s="28">
        <f>IF($P22="","",IF($L22="月額",$P22*12,IF($L22="年額",$P22,IF($L22="四半期",$P22*4,IF(OR($L22="買い切り",$L22="無料"),0,"")))))</f>
        <v/>
      </c>
      <c r="R22" s="26">
        <f>IF(OR($Q22="",$Q22=0,$I22="",$I22=0),"",ROUND($Q22/$I22,0))</f>
        <v/>
      </c>
      <c r="S22" s="28">
        <f>IF(OR($R22="",$K22=""),"",IF($K22&lt;=0,0,$R22*$K22))</f>
        <v/>
      </c>
      <c r="T22" s="29" t="n"/>
      <c r="U22" s="29" t="n"/>
      <c r="V22" s="24" t="n"/>
      <c r="W22" s="25" t="n"/>
      <c r="X22" s="24" t="n"/>
      <c r="Y22" s="30">
        <f>IF(OR($U22="",$W22="",$X22=""),"",IF($X22="か月",EDATE($U22,-$W22),$U22-$W22))</f>
        <v/>
      </c>
      <c r="Z22" s="26">
        <f>IF($Y22="","",$Y22-TODAY())</f>
        <v/>
      </c>
      <c r="AA22" s="31">
        <f>IF($Y22="","",IF($Z22&lt;0,"● 期限を過ぎています",IF($Z22&lt;=30,"▲ 30日以内",IF($Z22&lt;=90,"■ 90日以内","□ 90日より先"))))</f>
        <v/>
      </c>
      <c r="AB22" s="29" t="n"/>
      <c r="AC22" s="26">
        <f>IF($AB22="","",$AB22-TODAY())</f>
        <v/>
      </c>
      <c r="AD22" s="23" t="n"/>
      <c r="AE22" s="32" t="n"/>
      <c r="AF22" s="23" t="n"/>
      <c r="AG22" s="23" t="n"/>
      <c r="AH22" s="23" t="n"/>
      <c r="AI22" s="23" t="n"/>
      <c r="AJ22" s="23" t="n"/>
      <c r="AK22" s="23" t="n"/>
      <c r="AL22" s="29" t="n"/>
      <c r="AM22" s="23" t="n"/>
    </row>
    <row r="23">
      <c r="A23" s="22">
        <f>IF($B23="","",ROW()-3)</f>
        <v/>
      </c>
      <c r="B23" s="23" t="n"/>
      <c r="C23" s="23" t="n"/>
      <c r="D23" s="23" t="n"/>
      <c r="E23" s="23" t="n"/>
      <c r="F23" s="23" t="n"/>
      <c r="G23" s="23" t="n"/>
      <c r="H23" s="24" t="n"/>
      <c r="I23" s="25" t="n"/>
      <c r="J23" s="25" t="n"/>
      <c r="K23" s="26">
        <f>IF(OR($I23="",$J23=""),"",$I23-$J23)</f>
        <v/>
      </c>
      <c r="L23" s="24" t="n"/>
      <c r="M23" s="25" t="n"/>
      <c r="N23" s="24" t="n"/>
      <c r="O23" s="27" t="n"/>
      <c r="P23" s="26">
        <f>IF($M23="","",IF(OR($N23="JPY",$N23=""),$M23,IF($O23="","",ROUND($M23*$O23,0))))</f>
        <v/>
      </c>
      <c r="Q23" s="28">
        <f>IF($P23="","",IF($L23="月額",$P23*12,IF($L23="年額",$P23,IF($L23="四半期",$P23*4,IF(OR($L23="買い切り",$L23="無料"),0,"")))))</f>
        <v/>
      </c>
      <c r="R23" s="26">
        <f>IF(OR($Q23="",$Q23=0,$I23="",$I23=0),"",ROUND($Q23/$I23,0))</f>
        <v/>
      </c>
      <c r="S23" s="28">
        <f>IF(OR($R23="",$K23=""),"",IF($K23&lt;=0,0,$R23*$K23))</f>
        <v/>
      </c>
      <c r="T23" s="29" t="n"/>
      <c r="U23" s="29" t="n"/>
      <c r="V23" s="24" t="n"/>
      <c r="W23" s="25" t="n"/>
      <c r="X23" s="24" t="n"/>
      <c r="Y23" s="30">
        <f>IF(OR($U23="",$W23="",$X23=""),"",IF($X23="か月",EDATE($U23,-$W23),$U23-$W23))</f>
        <v/>
      </c>
      <c r="Z23" s="26">
        <f>IF($Y23="","",$Y23-TODAY())</f>
        <v/>
      </c>
      <c r="AA23" s="31">
        <f>IF($Y23="","",IF($Z23&lt;0,"● 期限を過ぎています",IF($Z23&lt;=30,"▲ 30日以内",IF($Z23&lt;=90,"■ 90日以内","□ 90日より先"))))</f>
        <v/>
      </c>
      <c r="AB23" s="29" t="n"/>
      <c r="AC23" s="26">
        <f>IF($AB23="","",$AB23-TODAY())</f>
        <v/>
      </c>
      <c r="AD23" s="23" t="n"/>
      <c r="AE23" s="32" t="n"/>
      <c r="AF23" s="23" t="n"/>
      <c r="AG23" s="23" t="n"/>
      <c r="AH23" s="23" t="n"/>
      <c r="AI23" s="23" t="n"/>
      <c r="AJ23" s="23" t="n"/>
      <c r="AK23" s="23" t="n"/>
      <c r="AL23" s="29" t="n"/>
      <c r="AM23" s="23" t="n"/>
    </row>
  </sheetData>
  <autoFilter ref="A3:AM103"/>
  <mergeCells count="7">
    <mergeCell ref="A2:F2"/>
    <mergeCell ref="AK2:AM2"/>
    <mergeCell ref="AD2:AF2"/>
    <mergeCell ref="L2:S2"/>
    <mergeCell ref="G2:K2"/>
    <mergeCell ref="T2:AC2"/>
    <mergeCell ref="AG2:AJ2"/>
  </mergeCells>
  <conditionalFormatting sqref="A4:AM23">
    <cfRule type="expression" priority="1" dxfId="0" stopIfTrue="1">
      <formula>$AA4="● 期限を過ぎています"</formula>
    </cfRule>
    <cfRule type="expression" priority="2" dxfId="1" stopIfTrue="1">
      <formula>$AA4="▲ 30日以内"</formula>
    </cfRule>
  </conditionalFormatting>
  <conditionalFormatting sqref="K4:K23">
    <cfRule type="expression" priority="3" dxfId="2" stopIfTrue="0">
      <formula>AND($K4&lt;&gt;"",$K4&gt;0)</formula>
    </cfRule>
  </conditionalFormatting>
  <conditionalFormatting sqref="S4:S23">
    <cfRule type="expression" priority="4" dxfId="3" stopIfTrue="0">
      <formula>AND($S4&lt;&gt;"",$S4&gt;0)</formula>
    </cfRule>
  </conditionalFormatting>
  <conditionalFormatting sqref="AC4:AC23">
    <cfRule type="expression" priority="5" dxfId="4" stopIfTrue="0">
      <formula>AND($AC4&lt;&gt;"",$AC4&gt;=0,$AC4&lt;=7)</formula>
    </cfRule>
  </conditionalFormatting>
  <conditionalFormatting sqref="AH4:AH23">
    <cfRule type="expression" priority="6" dxfId="0" stopIfTrue="0">
      <formula>$AH4="退職予定あり"</formula>
    </cfRule>
  </conditionalFormatting>
  <conditionalFormatting sqref="AI4:AI23">
    <cfRule type="expression" priority="7" dxfId="5" stopIfTrue="0">
      <formula>OR($AI4="不可",$AI4="不明")</formula>
    </cfRule>
  </conditionalFormatting>
  <conditionalFormatting sqref="AD4:AD23">
    <cfRule type="expression" priority="8" dxfId="1" stopIfTrue="0">
      <formula>$AD4="個人のカードで立替"</formula>
    </cfRule>
  </conditionalFormatting>
  <dataValidations count="16">
    <dataValidation sqref="D4:D23" showDropDown="0" showInputMessage="0" showErrorMessage="0" allowBlank="1" type="list">
      <formula1>用途</formula1>
    </dataValidation>
    <dataValidation sqref="H4:H23" showDropDown="0" showInputMessage="0" showErrorMessage="0" allowBlank="1" type="list">
      <formula1>課金単位</formula1>
    </dataValidation>
    <dataValidation sqref="L4:L23" showDropDown="0" showInputMessage="0" showErrorMessage="0" allowBlank="1" type="list">
      <formula1>周期</formula1>
    </dataValidation>
    <dataValidation sqref="N4:N23" showDropDown="0" showInputMessage="0" showErrorMessage="0" allowBlank="1" type="list">
      <formula1>通貨</formula1>
    </dataValidation>
    <dataValidation sqref="V4:V23" showDropDown="0" showInputMessage="0" showErrorMessage="0" allowBlank="1" type="list">
      <formula1>自動更新</formula1>
    </dataValidation>
    <dataValidation sqref="X4:X23" showDropDown="0" showInputMessage="0" showErrorMessage="0" allowBlank="1" type="list">
      <formula1>予告単位</formula1>
    </dataValidation>
    <dataValidation sqref="AD4:AD23" showDropDown="0" showInputMessage="0" showErrorMessage="0" allowBlank="1" type="list">
      <formula1>支払方法</formula1>
    </dataValidation>
    <dataValidation sqref="AH4:AH23" showDropDown="0" showInputMessage="0" showErrorMessage="0" allowBlank="1" type="list">
      <formula1>管理者状態</formula1>
    </dataValidation>
    <dataValidation sqref="AI4:AI23" showDropDown="0" showInputMessage="0" showErrorMessage="0" allowBlank="1" type="list">
      <formula1>書出可否</formula1>
    </dataValidation>
    <dataValidation sqref="AJ4:AJ23" showDropDown="0" showInputMessage="0" showErrorMessage="0" allowBlank="1" type="list">
      <formula1>解約手続</formula1>
    </dataValidation>
    <dataValidation sqref="I4:I23" showDropDown="0" showInputMessage="0" showErrorMessage="1" allowBlank="1" errorTitle="入力できない値です" error="0以上の数を入れてください" type="whole" operator="greaterThanOrEqual">
      <formula1>0</formula1>
    </dataValidation>
    <dataValidation sqref="M4:M23" showDropDown="0" showInputMessage="0" showErrorMessage="1" allowBlank="1" errorTitle="入力できない値です" error="0以上の数を入れてください" type="decimal" operator="greaterThanOrEqual">
      <formula1>0</formula1>
    </dataValidation>
    <dataValidation sqref="O4:O23" showDropDown="0" showInputMessage="0" showErrorMessage="1" allowBlank="1" errorTitle="入力できない値です" error="1通貨あたり何円かを入れてください（例：150）" type="decimal" operator="greaterThan">
      <formula1>0</formula1>
    </dataValidation>
    <dataValidation sqref="T4:T23 U4:U23 AB4:AB23 AL4:AL23" showDropDown="0" showInputMessage="0" showErrorMessage="1" allowBlank="1" errorTitle="入力できない値です" error="日付で入れてください（例：2026/5/31）" type="date" operator="greaterThanOrEqual">
      <formula1>DATE(1900,1,1)</formula1>
    </dataValidation>
    <dataValidation sqref="W4:W23" showDropDown="0" showInputMessage="0" showErrorMessage="1" allowBlank="1" errorTitle="入力できない値です" error="数だけ入れてください。「か月」「日」は隣の列で選びます" type="whole" operator="greaterThanOrEqual">
      <formula1>0</formula1>
    </dataValidation>
    <dataValidation sqref="J4:J23" showDropDown="0" showInputMessage="1" showErrorMessage="1" allowBlank="1" errorTitle="入力できない値です" error="0以上の数を入れてください" promptTitle="実際に使っている人数" prompt="管理画面の「最近30日でログインした人数」を見て入れてください。分からなければ空のままで構いません。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4" customWidth="1" min="4" max="4"/>
    <col width="14" customWidth="1" min="5" max="5"/>
    <col width="18" customWidth="1" min="6" max="6"/>
    <col width="14" customWidth="1" min="7" max="7"/>
    <col width="14" customWidth="1" min="8" max="8"/>
    <col width="20" customWidth="1" min="9" max="9"/>
    <col width="16" customWidth="1" min="10" max="10"/>
  </cols>
  <sheetData>
    <row r="1" ht="24" customHeight="1">
      <c r="A1" s="44" t="inlineStr">
        <is>
          <t>用途カテゴリ</t>
        </is>
      </c>
      <c r="B1" s="44" t="inlineStr">
        <is>
          <t>課金の単位</t>
        </is>
      </c>
      <c r="C1" s="44" t="inlineStr">
        <is>
          <t>支払いの周期</t>
        </is>
      </c>
      <c r="D1" s="44" t="inlineStr">
        <is>
          <t>通貨</t>
        </is>
      </c>
      <c r="E1" s="44" t="inlineStr">
        <is>
          <t>自動更新</t>
        </is>
      </c>
      <c r="F1" s="44" t="inlineStr">
        <is>
          <t>予告期間の単位</t>
        </is>
      </c>
      <c r="G1" s="44" t="inlineStr">
        <is>
          <t>支払方法</t>
        </is>
      </c>
      <c r="H1" s="44" t="inlineStr">
        <is>
          <t>管理者</t>
        </is>
      </c>
      <c r="I1" s="44" t="inlineStr">
        <is>
          <t>データの書き出し</t>
        </is>
      </c>
      <c r="J1" s="44" t="inlineStr">
        <is>
          <t>解約の手続き</t>
        </is>
      </c>
    </row>
    <row r="2">
      <c r="A2" s="51" t="inlineStr">
        <is>
          <t>社内連絡</t>
        </is>
      </c>
      <c r="B2" s="51" t="inlineStr">
        <is>
          <t>ユーザー単位</t>
        </is>
      </c>
      <c r="C2" s="51" t="inlineStr">
        <is>
          <t>月額</t>
        </is>
      </c>
      <c r="D2" s="51" t="inlineStr">
        <is>
          <t>JPY</t>
        </is>
      </c>
      <c r="E2" s="51" t="inlineStr">
        <is>
          <t>有</t>
        </is>
      </c>
      <c r="F2" s="51" t="inlineStr">
        <is>
          <t>日</t>
        </is>
      </c>
      <c r="G2" s="51" t="inlineStr">
        <is>
          <t>法人カード</t>
        </is>
      </c>
      <c r="H2" s="51" t="inlineStr">
        <is>
          <t>在籍</t>
        </is>
      </c>
      <c r="I2" s="51" t="inlineStr">
        <is>
          <t>可</t>
        </is>
      </c>
      <c r="J2" s="51" t="inlineStr">
        <is>
          <t>管理画面</t>
        </is>
      </c>
    </row>
    <row r="3">
      <c r="A3" s="51" t="inlineStr">
        <is>
          <t>ファイル共有</t>
        </is>
      </c>
      <c r="B3" s="51" t="inlineStr">
        <is>
          <t>定額</t>
        </is>
      </c>
      <c r="C3" s="51" t="inlineStr">
        <is>
          <t>年額</t>
        </is>
      </c>
      <c r="D3" s="51" t="inlineStr">
        <is>
          <t>USD</t>
        </is>
      </c>
      <c r="E3" s="51" t="inlineStr">
        <is>
          <t>無</t>
        </is>
      </c>
      <c r="F3" s="51" t="inlineStr">
        <is>
          <t>か月</t>
        </is>
      </c>
      <c r="G3" s="51" t="inlineStr">
        <is>
          <t>口座振替</t>
        </is>
      </c>
      <c r="H3" s="51" t="inlineStr">
        <is>
          <t>退職予定あり</t>
        </is>
      </c>
      <c r="I3" s="51" t="inlineStr">
        <is>
          <t>不可</t>
        </is>
      </c>
      <c r="J3" s="51" t="inlineStr">
        <is>
          <t>メール</t>
        </is>
      </c>
    </row>
    <row r="4">
      <c r="A4" s="51" t="inlineStr">
        <is>
          <t>経理・会計</t>
        </is>
      </c>
      <c r="B4" s="51" t="inlineStr">
        <is>
          <t>使った分だけ</t>
        </is>
      </c>
      <c r="C4" s="51" t="inlineStr">
        <is>
          <t>四半期</t>
        </is>
      </c>
      <c r="D4" s="51" t="inlineStr">
        <is>
          <t>EUR</t>
        </is>
      </c>
      <c r="E4" s="51" t="inlineStr">
        <is>
          <t>不明</t>
        </is>
      </c>
      <c r="G4" s="51" t="inlineStr">
        <is>
          <t>請求書（振込）</t>
        </is>
      </c>
      <c r="H4" s="51" t="inlineStr">
        <is>
          <t>不明</t>
        </is>
      </c>
      <c r="I4" s="51" t="inlineStr">
        <is>
          <t>不明</t>
        </is>
      </c>
      <c r="J4" s="51" t="inlineStr">
        <is>
          <t>書面</t>
        </is>
      </c>
    </row>
    <row r="5">
      <c r="A5" s="51" t="inlineStr">
        <is>
          <t>人事・労務</t>
        </is>
      </c>
      <c r="B5" s="51" t="inlineStr">
        <is>
          <t>容量単位</t>
        </is>
      </c>
      <c r="C5" s="51" t="inlineStr">
        <is>
          <t>買い切り</t>
        </is>
      </c>
      <c r="D5" s="51" t="inlineStr">
        <is>
          <t>その他</t>
        </is>
      </c>
      <c r="G5" s="51" t="inlineStr">
        <is>
          <t>個人のカードで立替</t>
        </is>
      </c>
      <c r="J5" s="51" t="inlineStr">
        <is>
          <t>代理店に連絡</t>
        </is>
      </c>
    </row>
    <row r="6">
      <c r="A6" s="51" t="inlineStr">
        <is>
          <t>営業支援</t>
        </is>
      </c>
      <c r="B6" s="51" t="inlineStr">
        <is>
          <t>不明</t>
        </is>
      </c>
      <c r="C6" s="51" t="inlineStr">
        <is>
          <t>無料</t>
        </is>
      </c>
      <c r="G6" s="51" t="inlineStr">
        <is>
          <t>代理店経由</t>
        </is>
      </c>
      <c r="J6" s="51" t="inlineStr">
        <is>
          <t>不明</t>
        </is>
      </c>
    </row>
    <row r="7">
      <c r="A7" s="51" t="inlineStr">
        <is>
          <t>顧客管理</t>
        </is>
      </c>
      <c r="C7" s="51" t="inlineStr">
        <is>
          <t>不明</t>
        </is>
      </c>
      <c r="G7" s="51" t="inlineStr">
        <is>
          <t>不明</t>
        </is>
      </c>
    </row>
    <row r="8">
      <c r="A8" s="51" t="inlineStr">
        <is>
          <t>勤怠・給与</t>
        </is>
      </c>
    </row>
    <row r="9">
      <c r="A9" s="51" t="inlineStr">
        <is>
          <t>請求・決済</t>
        </is>
      </c>
    </row>
    <row r="10">
      <c r="A10" s="51" t="inlineStr">
        <is>
          <t>設計・制作</t>
        </is>
      </c>
    </row>
    <row r="11">
      <c r="A11" s="51" t="inlineStr">
        <is>
          <t>開発・インフラ</t>
        </is>
      </c>
    </row>
    <row r="12">
      <c r="A12" s="51" t="inlineStr">
        <is>
          <t>セキュリティ</t>
        </is>
      </c>
    </row>
    <row r="13">
      <c r="A13" s="51" t="inlineStr">
        <is>
          <t>マーケティング</t>
        </is>
      </c>
    </row>
    <row r="14">
      <c r="A14" s="51" t="inlineStr">
        <is>
          <t>名刺・名簿</t>
        </is>
      </c>
    </row>
    <row r="15">
      <c r="A15" s="51" t="inlineStr">
        <is>
          <t>電子契約</t>
        </is>
      </c>
    </row>
    <row r="16">
      <c r="A16" s="51" t="inlineStr">
        <is>
          <t>その他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2026-09-21T00:00:00Z</dcterms:created>
  <dcterms:modified xmlns:dcterms="http://purl.org/dc/terms/" xmlns:xsi="http://www.w3.org/2001/XMLSchema-instance" xsi:type="dcterms:W3CDTF">2026-09-21T00:00:00Z</dcterms:modified>
</cp:coreProperties>
</file>